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140" yWindow="320" windowWidth="25040" windowHeight="16980" tabRatio="500"/>
  </bookViews>
  <sheets>
    <sheet name="$7M" sheetId="1" r:id="rId1"/>
    <sheet name="$5.5M" sheetId="2" r:id="rId2"/>
    <sheet name="$3.0 M" sheetId="3" r:id="rId3"/>
    <sheet name="$2.0" sheetId="4" r:id="rId4"/>
    <sheet name="Staggered" sheetId="5" r:id="rId5"/>
    <sheet name="$300K" sheetId="6" r:id="rId6"/>
    <sheet name="$200K" sheetId="8" r:id="rId7"/>
    <sheet name="Summary" sheetId="9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4" l="1"/>
  <c r="H10" i="4"/>
  <c r="J12" i="4"/>
  <c r="J10" i="4"/>
  <c r="J12" i="3"/>
  <c r="J12" i="2"/>
  <c r="J13" i="8"/>
  <c r="H13" i="8"/>
  <c r="J11" i="8"/>
  <c r="H11" i="8"/>
  <c r="J9" i="8"/>
  <c r="H9" i="8"/>
  <c r="J13" i="6"/>
  <c r="H13" i="6"/>
  <c r="J11" i="6"/>
  <c r="H11" i="6"/>
  <c r="J9" i="6"/>
  <c r="H9" i="6"/>
  <c r="K15" i="5"/>
  <c r="I15" i="5"/>
  <c r="G15" i="5"/>
  <c r="K13" i="5"/>
  <c r="I13" i="5"/>
  <c r="G13" i="5"/>
  <c r="K11" i="5"/>
  <c r="I11" i="5"/>
  <c r="G11" i="5"/>
  <c r="B7" i="5"/>
  <c r="J14" i="4"/>
  <c r="H14" i="4"/>
  <c r="J14" i="3"/>
  <c r="H14" i="3"/>
  <c r="H12" i="3"/>
  <c r="J10" i="3"/>
  <c r="H10" i="3"/>
  <c r="J14" i="2"/>
  <c r="H14" i="2"/>
  <c r="H12" i="2"/>
  <c r="J10" i="2"/>
  <c r="H10" i="2"/>
  <c r="J13" i="1"/>
  <c r="H13" i="1"/>
  <c r="J11" i="1"/>
  <c r="H11" i="1"/>
  <c r="J9" i="1"/>
  <c r="H9" i="1"/>
</calcChain>
</file>

<file path=xl/sharedStrings.xml><?xml version="1.0" encoding="utf-8"?>
<sst xmlns="http://schemas.openxmlformats.org/spreadsheetml/2006/main" count="224" uniqueCount="110">
  <si>
    <t>SCENARIO I</t>
  </si>
  <si>
    <t>$7.0 Million Bond</t>
  </si>
  <si>
    <t>2016-2017</t>
  </si>
  <si>
    <t>2018-2028</t>
  </si>
  <si>
    <t>2028-2038</t>
  </si>
  <si>
    <t>$479,205 Average</t>
  </si>
  <si>
    <t>Average</t>
  </si>
  <si>
    <t>Principle and Interest</t>
  </si>
  <si>
    <t>Assessed</t>
  </si>
  <si>
    <t>Tax Impact</t>
  </si>
  <si>
    <t>2018 - 2038</t>
  </si>
  <si>
    <t>Value</t>
  </si>
  <si>
    <t xml:space="preserve">The average off water (416) home value is: </t>
  </si>
  <si>
    <t>The average waterfront (792) home value is:</t>
  </si>
  <si>
    <t>The average home value of (1,208) all homes is:</t>
  </si>
  <si>
    <t>Pros</t>
  </si>
  <si>
    <t>Every road needing repair will be addressed immediately</t>
  </si>
  <si>
    <t>Provides most equitable safety, emergency and fire access for all tax payers</t>
  </si>
  <si>
    <t>Expands the base of bidders possibly providing more competitive bids</t>
  </si>
  <si>
    <t>Provides the highest wearable, durable, and longest lasting road surface</t>
  </si>
  <si>
    <t xml:space="preserve">Provides road surfaces on the most highest traffic roads to better withstand logging and other large commercial vehicles </t>
  </si>
  <si>
    <t>With the maintenance included, these roads will provide a longer life expectancy</t>
  </si>
  <si>
    <t>Cons</t>
  </si>
  <si>
    <t>Highest dollar amount investment scenario as compared to the other scenarios.</t>
  </si>
  <si>
    <t>Should be supported by increased annual road maintenance budget to protect the investment</t>
  </si>
  <si>
    <t>May be hard to execute as proper drainage required to support an asphalt road may not be achievable</t>
  </si>
  <si>
    <t>May require new aprons / culvert for driveways which may not be fully represented in the cost estimate</t>
  </si>
  <si>
    <t>If all of the roads are done at the same time, as opposed to a staggered schedule, the town will face a complete overhaul at the</t>
  </si>
  <si>
    <t>same time down the road</t>
  </si>
  <si>
    <t>May be the hardest to execute: no room to add drainage, utilities would need to me moved, trees cut, and driveways redone,</t>
  </si>
  <si>
    <t>SCENARIO II</t>
  </si>
  <si>
    <t>Complete All Roads (Asphalt Upgrades Eliminated)</t>
  </si>
  <si>
    <t>$5.5 Million Bond</t>
  </si>
  <si>
    <t>$377,423 Average</t>
  </si>
  <si>
    <t>Less expensive financing cost as compared to Scenario I   ($5.5m investment cost vs. $7.0m )</t>
  </si>
  <si>
    <t>Combines best possible wear surface with low cost</t>
  </si>
  <si>
    <t>Provides the scenario of Chip Seal where road structure needs to be improved and SMO where it doesn't</t>
  </si>
  <si>
    <t>A higher maintenance budget may not be needed to support these surface improvements</t>
  </si>
  <si>
    <t>Sacrificing the long term wearability of asphalt resulting in higher maintenance costs and earlier replacement need</t>
  </si>
  <si>
    <t>Road surface is more susceptible to damage by logging and other large commercial vehicles.</t>
  </si>
  <si>
    <t>SCENARIO III</t>
  </si>
  <si>
    <t xml:space="preserve">Top 10 Roads (19.05 miles) As Planned With Asphalt Upgrades </t>
  </si>
  <si>
    <t>$3.0 Million Bond</t>
  </si>
  <si>
    <t>$209,083 Average</t>
  </si>
  <si>
    <t>Less expensive financing cost as compared to  Scenario I   ($3.0m investment cost vs. $7.0m )</t>
  </si>
  <si>
    <t>Provides immediate improvement to the highest traffic, highest occupancy, worst condition roads.</t>
  </si>
  <si>
    <t>Provides most durable, wearable and longest lasting road surface</t>
  </si>
  <si>
    <t>May not get the best bids as total miles of roads to be done are reduced by 70% (19 miles vs. 64 miles)</t>
  </si>
  <si>
    <t xml:space="preserve">May limit the base of bidders </t>
  </si>
  <si>
    <t>May limit the number of the planned enhancements (more loops) to the bike trail system.</t>
  </si>
  <si>
    <t>40 miles of road do not get addressed</t>
  </si>
  <si>
    <t>SCENARIO IV</t>
  </si>
  <si>
    <t>Top 10 Roads (19.05 miles) Asphalt Upgrades Eliminated</t>
  </si>
  <si>
    <t>$2.0 Million Bond</t>
  </si>
  <si>
    <t>$137,660 Average</t>
  </si>
  <si>
    <t>Less expensive financing cost as compared to Scenario I   ($2.0m investment cost vs. $7.0m )</t>
  </si>
  <si>
    <t>SCENARIO V</t>
  </si>
  <si>
    <t>$3.0 Million Bond in 2018</t>
  </si>
  <si>
    <t>2018-2023</t>
  </si>
  <si>
    <t>2023-2028</t>
  </si>
  <si>
    <t>$2.0 Million Bond in 2023</t>
  </si>
  <si>
    <t>$2.0 Million Bond in 2028</t>
  </si>
  <si>
    <t>A staggered approach  allows for long term planning, fixing the worst of the worst first and a plan moving forward with a eases</t>
  </si>
  <si>
    <t>staggered investment and tax increases</t>
  </si>
  <si>
    <t>Would require a commitment by the electors to invest a large amount of money every five years</t>
  </si>
  <si>
    <t xml:space="preserve">Costs five and ten years out would be subject to inflation (hard to predict for interest rates) </t>
  </si>
  <si>
    <t>Will require more administrative costs because engineering and finance costs will be repeated every year or every 5 years</t>
  </si>
  <si>
    <t>The number of contractors submitting bids would be reduced as a result of a smaller project</t>
  </si>
  <si>
    <t>SCENARIO VI</t>
  </si>
  <si>
    <t>$300,000 Added Annually Average</t>
  </si>
  <si>
    <t>Plus 2% Annual Inflation</t>
  </si>
  <si>
    <t>Some high priority roads will be addressed on an annual basis</t>
  </si>
  <si>
    <t>A very small number and total miles of road could be improved in any given year</t>
  </si>
  <si>
    <t>Average cost per mile may be higher because of the loss of competitive bids from non-local companies</t>
  </si>
  <si>
    <t>Business as usual, what you see is what you get and the most expensive approach for replacing and maintaining town roads</t>
  </si>
  <si>
    <t>The illusion that this would be the most economical approach but extremely short sighted approach</t>
  </si>
  <si>
    <t>Only 5 miles of road gets addressed each year</t>
  </si>
  <si>
    <t>SCENARIO VII</t>
  </si>
  <si>
    <t>$200,000 Added Every Other Year</t>
  </si>
  <si>
    <t>Plus 3% Inflation Every 2 years</t>
  </si>
  <si>
    <t>Tax increase may be needed in any given year to fix roads that have failed or are near failing</t>
  </si>
  <si>
    <t>Continue to make repairs and improves within budget, additional emergency repairs may require additional tax payer funding</t>
  </si>
  <si>
    <t>When roads fail, we run the risk of potentially higher replacement costs as compared to a planned replacement</t>
  </si>
  <si>
    <t xml:space="preserve">Reduces the  speed at which emergency service providers can respond </t>
  </si>
  <si>
    <t>Increased liability for accidents and EMS services as well as liability for vehicle repairs due to failing road infrastructure</t>
  </si>
  <si>
    <t>Property values will decrease due to the lack of sound road infrastructure</t>
  </si>
  <si>
    <t>Economic development will continue to decline</t>
  </si>
  <si>
    <t>Businesses will seek other places to open a business or move their business</t>
  </si>
  <si>
    <t>If we are not improving our infrastructure the residential and business climate will likely decline and Boulder would be a less</t>
  </si>
  <si>
    <t>desirable destination to live and work</t>
  </si>
  <si>
    <t>Taxes will continue to increase just to patch and repair what is falling apart</t>
  </si>
  <si>
    <t>Completely reactive in nature making it highly susceptible to inflationary factors the most expensive long term option</t>
  </si>
  <si>
    <t>Limits the ability to take advantage of any matching fund grants</t>
  </si>
  <si>
    <t>Investment Amount</t>
  </si>
  <si>
    <t>Roads Reconditioned</t>
  </si>
  <si>
    <t>Years to Completion</t>
  </si>
  <si>
    <t>Tax Impact 2018 - 2028</t>
  </si>
  <si>
    <t>Tax Impact 2028 - 2038</t>
  </si>
  <si>
    <t>Complete All Roads As Proposed With Asphalt Upgrades</t>
  </si>
  <si>
    <t>Staggered Investment, $3m in 2018, $2M in 2023 and $2M in 2028</t>
  </si>
  <si>
    <t>$300,000 Annual Budget Increase</t>
  </si>
  <si>
    <t>$200,000 "Emergency" Budget Increase</t>
  </si>
  <si>
    <t xml:space="preserve"> 0 - 4</t>
  </si>
  <si>
    <t>SCENARIO I   Complete All Roads As Proposed With Asphalt Upgrades On Key Roads</t>
  </si>
  <si>
    <t>SCENARIO II   Complete All Roads (Asphalt Upgrades Eliminated)</t>
  </si>
  <si>
    <t xml:space="preserve">SCENARIO III   Top 10 Roads (19.05 miles) As Planned With Asphalt Upgrades </t>
  </si>
  <si>
    <t>SCENARIO IV   Top 10 Roads (19.05 miles) Asphalt Upgrades Eliminated</t>
  </si>
  <si>
    <t>SCENARIO V   Utilize A Staggered Investment, $3m in 2018, $2M in 2023 and $2M in 2028</t>
  </si>
  <si>
    <t>SCENARIO VI   Increase Current Reconstruction Budgeting Levels By A Fixed Amount.  e.g.  $300,000 for 2018</t>
  </si>
  <si>
    <t xml:space="preserve">SCENARIO VII  Continue Current Maintenance / Reconstruction Budgeting Levels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</si>
</sst>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&quot;$&quot;#,##0.00"/>
  </numFmts>
  <fonts count="13" x14ac:knownFonts="1">
    <font>
      <sz val="12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</font>
    <font>
      <b/>
      <sz val="12"/>
      <color theme="1"/>
      <name val="Calibri"/>
      <family val="2"/>
      <scheme val="minor"/>
    </font>
    <font>
      <b/>
      <sz val="11"/>
      <name val="Calibri"/>
    </font>
    <font>
      <sz val="11"/>
      <color rgb="FFFF0000"/>
      <name val="Calibri"/>
      <scheme val="minor"/>
    </font>
    <font>
      <sz val="11"/>
      <color rgb="FFFF6600"/>
      <name val="Calibri"/>
    </font>
    <font>
      <u/>
      <sz val="12"/>
      <color theme="10"/>
      <name val="Verdana"/>
      <family val="2"/>
    </font>
    <font>
      <u/>
      <sz val="12"/>
      <color theme="11"/>
      <name val="Verdana"/>
      <family val="2"/>
    </font>
    <font>
      <b/>
      <sz val="11"/>
      <name val="Calibri"/>
      <scheme val="minor"/>
    </font>
    <font>
      <b/>
      <sz val="14"/>
      <color theme="1"/>
      <name val="Verdana"/>
    </font>
    <font>
      <sz val="8"/>
      <name val="Verdana"/>
      <family val="2"/>
    </font>
    <font>
      <b/>
      <sz val="14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0" fillId="0" borderId="0" xfId="0" applyBorder="1"/>
    <xf numFmtId="164" fontId="3" fillId="2" borderId="7" xfId="0" applyNumberFormat="1" applyFont="1" applyFill="1" applyBorder="1" applyAlignment="1">
      <alignment horizontal="center"/>
    </xf>
    <xf numFmtId="164" fontId="0" fillId="0" borderId="0" xfId="0" applyNumberForma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/>
    <xf numFmtId="165" fontId="3" fillId="0" borderId="8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6" fontId="3" fillId="0" borderId="7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0" fillId="0" borderId="7" xfId="0" applyNumberFormat="1" applyBorder="1"/>
    <xf numFmtId="6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/>
    <xf numFmtId="0" fontId="1" fillId="0" borderId="3" xfId="0" applyFont="1" applyBorder="1"/>
    <xf numFmtId="0" fontId="1" fillId="0" borderId="1" xfId="0" applyFont="1" applyBorder="1"/>
    <xf numFmtId="0" fontId="4" fillId="0" borderId="1" xfId="0" applyFont="1" applyBorder="1"/>
    <xf numFmtId="0" fontId="1" fillId="0" borderId="2" xfId="0" applyFont="1" applyBorder="1"/>
    <xf numFmtId="0" fontId="0" fillId="0" borderId="5" xfId="0" applyBorder="1"/>
    <xf numFmtId="0" fontId="1" fillId="0" borderId="0" xfId="0" applyFont="1" applyBorder="1"/>
    <xf numFmtId="0" fontId="4" fillId="0" borderId="0" xfId="0" applyFont="1" applyBorder="1"/>
    <xf numFmtId="0" fontId="0" fillId="0" borderId="12" xfId="0" applyBorder="1"/>
    <xf numFmtId="0" fontId="4" fillId="0" borderId="0" xfId="0" applyFont="1" applyFill="1" applyBorder="1"/>
    <xf numFmtId="0" fontId="4" fillId="0" borderId="0" xfId="0" applyFont="1"/>
    <xf numFmtId="0" fontId="5" fillId="0" borderId="0" xfId="0" applyFont="1" applyBorder="1"/>
    <xf numFmtId="0" fontId="0" fillId="0" borderId="13" xfId="0" applyBorder="1"/>
    <xf numFmtId="0" fontId="0" fillId="0" borderId="9" xfId="0" applyBorder="1"/>
    <xf numFmtId="0" fontId="6" fillId="0" borderId="9" xfId="0" applyFont="1" applyBorder="1"/>
    <xf numFmtId="0" fontId="0" fillId="0" borderId="14" xfId="0" applyBorder="1"/>
    <xf numFmtId="0" fontId="2" fillId="0" borderId="0" xfId="0" applyFont="1"/>
    <xf numFmtId="0" fontId="5" fillId="0" borderId="0" xfId="0" applyFont="1"/>
    <xf numFmtId="0" fontId="0" fillId="0" borderId="3" xfId="0" applyBorder="1"/>
    <xf numFmtId="0" fontId="5" fillId="0" borderId="1" xfId="0" applyFont="1" applyBorder="1"/>
    <xf numFmtId="0" fontId="0" fillId="0" borderId="2" xfId="0" applyBorder="1"/>
    <xf numFmtId="0" fontId="1" fillId="0" borderId="5" xfId="0" applyFont="1" applyBorder="1"/>
    <xf numFmtId="0" fontId="1" fillId="0" borderId="12" xfId="0" applyFont="1" applyBorder="1"/>
    <xf numFmtId="0" fontId="2" fillId="0" borderId="9" xfId="0" applyFont="1" applyBorder="1"/>
    <xf numFmtId="0" fontId="5" fillId="0" borderId="9" xfId="0" applyFont="1" applyBorder="1"/>
    <xf numFmtId="0" fontId="2" fillId="0" borderId="0" xfId="0" applyFont="1" applyBorder="1"/>
    <xf numFmtId="0" fontId="6" fillId="0" borderId="9" xfId="0" applyFont="1" applyFill="1" applyBorder="1"/>
    <xf numFmtId="0" fontId="6" fillId="0" borderId="0" xfId="0" applyFont="1" applyFill="1" applyBorder="1"/>
    <xf numFmtId="0" fontId="1" fillId="0" borderId="0" xfId="0" applyFont="1" applyFill="1" applyBorder="1"/>
    <xf numFmtId="0" fontId="0" fillId="0" borderId="4" xfId="0" applyBorder="1"/>
    <xf numFmtId="0" fontId="0" fillId="0" borderId="6" xfId="0" applyBorder="1"/>
    <xf numFmtId="6" fontId="3" fillId="0" borderId="0" xfId="0" applyNumberFormat="1" applyFont="1" applyBorder="1" applyAlignment="1">
      <alignment horizontal="center"/>
    </xf>
    <xf numFmtId="0" fontId="0" fillId="0" borderId="7" xfId="0" applyBorder="1"/>
    <xf numFmtId="0" fontId="6" fillId="0" borderId="0" xfId="0" applyFont="1" applyBorder="1"/>
    <xf numFmtId="0" fontId="1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0" xfId="0" applyFont="1" applyBorder="1"/>
    <xf numFmtId="0" fontId="1" fillId="0" borderId="11" xfId="0" applyFont="1" applyBorder="1"/>
    <xf numFmtId="0" fontId="0" fillId="0" borderId="11" xfId="0" applyBorder="1"/>
    <xf numFmtId="164" fontId="1" fillId="0" borderId="7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0" fontId="1" fillId="0" borderId="11" xfId="0" applyFont="1" applyFill="1" applyBorder="1"/>
    <xf numFmtId="6" fontId="1" fillId="0" borderId="11" xfId="0" applyNumberFormat="1" applyFont="1" applyBorder="1"/>
    <xf numFmtId="0" fontId="0" fillId="0" borderId="0" xfId="0" applyAlignment="1">
      <alignment horizontal="left"/>
    </xf>
    <xf numFmtId="0" fontId="10" fillId="0" borderId="0" xfId="0" applyFont="1" applyBorder="1"/>
    <xf numFmtId="0" fontId="12" fillId="0" borderId="0" xfId="0" applyFont="1" applyBorder="1"/>
    <xf numFmtId="164" fontId="1" fillId="0" borderId="4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6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6" fontId="3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12" xfId="0" applyBorder="1" applyAlignment="1"/>
    <xf numFmtId="0" fontId="3" fillId="0" borderId="5" xfId="0" applyFont="1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125" zoomScaleNormal="125" zoomScalePageLayoutView="125" workbookViewId="0">
      <selection activeCell="B2" sqref="B2:J2"/>
    </sheetView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</cols>
  <sheetData>
    <row r="1" spans="1:11">
      <c r="C1"/>
    </row>
    <row r="2" spans="1:11" ht="18">
      <c r="B2" s="77" t="s">
        <v>103</v>
      </c>
      <c r="C2" s="78"/>
      <c r="D2" s="78"/>
      <c r="E2" s="78"/>
      <c r="F2" s="78"/>
      <c r="G2" s="78"/>
      <c r="H2" s="78"/>
      <c r="I2" s="78"/>
      <c r="J2" s="78"/>
      <c r="K2" s="72"/>
    </row>
    <row r="3" spans="1:11" ht="17" thickBot="1">
      <c r="C3"/>
    </row>
    <row r="4" spans="1:11">
      <c r="B4" s="4"/>
      <c r="C4" s="79" t="s">
        <v>1</v>
      </c>
      <c r="D4" s="80"/>
      <c r="E4" s="5"/>
      <c r="F4" s="6" t="s">
        <v>2</v>
      </c>
      <c r="G4" s="5"/>
      <c r="H4" s="6" t="s">
        <v>3</v>
      </c>
      <c r="I4" s="2"/>
      <c r="J4" s="6" t="s">
        <v>4</v>
      </c>
    </row>
    <row r="5" spans="1:11">
      <c r="B5" s="7"/>
      <c r="C5" s="81" t="s">
        <v>5</v>
      </c>
      <c r="D5" s="82"/>
      <c r="E5" s="8"/>
      <c r="F5" s="9" t="s">
        <v>6</v>
      </c>
      <c r="G5" s="8"/>
      <c r="H5" s="9" t="s">
        <v>6</v>
      </c>
      <c r="I5" s="10"/>
      <c r="J5" s="9" t="s">
        <v>6</v>
      </c>
    </row>
    <row r="6" spans="1:11" ht="17" thickBot="1">
      <c r="B6" s="7"/>
      <c r="C6" s="83" t="s">
        <v>7</v>
      </c>
      <c r="D6" s="82"/>
      <c r="E6" s="8"/>
      <c r="F6" s="9" t="s">
        <v>8</v>
      </c>
      <c r="G6" s="8"/>
      <c r="H6" s="9" t="s">
        <v>9</v>
      </c>
      <c r="I6" s="10"/>
      <c r="J6" s="9" t="s">
        <v>9</v>
      </c>
    </row>
    <row r="7" spans="1:11" ht="17" thickBot="1">
      <c r="B7" s="7"/>
      <c r="C7" s="83" t="s">
        <v>10</v>
      </c>
      <c r="D7" s="78"/>
      <c r="E7" s="8"/>
      <c r="F7" s="9" t="s">
        <v>11</v>
      </c>
      <c r="G7" s="8"/>
      <c r="H7" s="11">
        <v>101</v>
      </c>
      <c r="I7" s="12"/>
      <c r="J7" s="11">
        <v>170</v>
      </c>
    </row>
    <row r="8" spans="1:11" ht="17" thickBot="1">
      <c r="B8" s="7"/>
      <c r="C8" s="8"/>
      <c r="D8" s="8"/>
      <c r="E8" s="8"/>
      <c r="F8" s="13"/>
      <c r="G8" s="14"/>
      <c r="H8" s="15"/>
      <c r="I8" s="10"/>
      <c r="J8" s="15"/>
    </row>
    <row r="9" spans="1:11" ht="17" thickBot="1">
      <c r="B9" s="16" t="s">
        <v>12</v>
      </c>
      <c r="C9" s="17"/>
      <c r="D9" s="17"/>
      <c r="E9" s="17"/>
      <c r="F9" s="18">
        <v>150700</v>
      </c>
      <c r="G9" s="17"/>
      <c r="H9" s="19">
        <f>(F9*H7)/100000</f>
        <v>152.20699999999999</v>
      </c>
      <c r="I9" s="20"/>
      <c r="J9" s="19">
        <f>(J7*F9)/100000</f>
        <v>256.19</v>
      </c>
    </row>
    <row r="10" spans="1:11" ht="17" thickBot="1">
      <c r="B10" s="7"/>
      <c r="C10" s="8"/>
      <c r="D10" s="8"/>
      <c r="E10" s="8"/>
      <c r="F10" s="21"/>
      <c r="G10" s="8"/>
      <c r="H10" s="22"/>
      <c r="I10" s="12"/>
      <c r="J10" s="22"/>
    </row>
    <row r="11" spans="1:11" ht="17" thickBot="1">
      <c r="B11" s="16" t="s">
        <v>13</v>
      </c>
      <c r="C11" s="17"/>
      <c r="D11" s="17"/>
      <c r="E11" s="17"/>
      <c r="F11" s="18">
        <v>412300</v>
      </c>
      <c r="G11" s="17"/>
      <c r="H11" s="19">
        <f>(F11*H7)/100000</f>
        <v>416.423</v>
      </c>
      <c r="I11" s="20"/>
      <c r="J11" s="19">
        <f>(J7*F11)/100000</f>
        <v>700.91</v>
      </c>
    </row>
    <row r="12" spans="1:11" ht="17" thickBot="1">
      <c r="B12" s="7"/>
      <c r="C12" s="8"/>
      <c r="D12" s="8"/>
      <c r="E12" s="8"/>
      <c r="F12" s="9"/>
      <c r="G12" s="8"/>
      <c r="H12" s="22"/>
      <c r="I12" s="12"/>
      <c r="J12" s="22"/>
    </row>
    <row r="13" spans="1:11" ht="17" thickBot="1">
      <c r="B13" s="16" t="s">
        <v>14</v>
      </c>
      <c r="C13" s="17"/>
      <c r="D13" s="17"/>
      <c r="E13" s="17"/>
      <c r="F13" s="18">
        <v>322200</v>
      </c>
      <c r="G13" s="17"/>
      <c r="H13" s="19">
        <f>(F13*H7)/100000</f>
        <v>325.42200000000003</v>
      </c>
      <c r="I13" s="20"/>
      <c r="J13" s="19">
        <f>(J7*F13)/100000</f>
        <v>547.74</v>
      </c>
    </row>
    <row r="14" spans="1:11" s="1" customFormat="1" ht="14">
      <c r="A14" s="23"/>
      <c r="B14" s="24"/>
      <c r="C14" s="25"/>
      <c r="D14" s="24"/>
      <c r="E14" s="24"/>
      <c r="F14" s="24"/>
      <c r="G14" s="24"/>
      <c r="H14" s="24"/>
      <c r="I14" s="24"/>
      <c r="J14" s="24"/>
      <c r="K14" s="26"/>
    </row>
    <row r="15" spans="1:11">
      <c r="A15" s="27"/>
      <c r="B15" s="28" t="s">
        <v>15</v>
      </c>
      <c r="C15" s="29" t="s">
        <v>16</v>
      </c>
      <c r="D15" s="10"/>
      <c r="E15" s="10"/>
      <c r="F15" s="10"/>
      <c r="G15" s="10"/>
      <c r="H15" s="10"/>
      <c r="I15" s="10"/>
      <c r="J15" s="10"/>
      <c r="K15" s="30"/>
    </row>
    <row r="16" spans="1:11">
      <c r="A16" s="27"/>
      <c r="B16" s="28"/>
      <c r="C16" s="29" t="s">
        <v>17</v>
      </c>
      <c r="D16" s="10"/>
      <c r="E16" s="10"/>
      <c r="F16" s="10"/>
      <c r="G16" s="10"/>
      <c r="H16" s="10"/>
      <c r="I16" s="10"/>
      <c r="J16" s="10"/>
      <c r="K16" s="30"/>
    </row>
    <row r="17" spans="1:11">
      <c r="A17" s="27"/>
      <c r="B17" s="28"/>
      <c r="C17" s="29" t="s">
        <v>18</v>
      </c>
      <c r="D17" s="10"/>
      <c r="E17" s="10"/>
      <c r="F17" s="10"/>
      <c r="G17" s="10"/>
      <c r="H17" s="10"/>
      <c r="I17" s="10"/>
      <c r="J17" s="10"/>
      <c r="K17" s="30"/>
    </row>
    <row r="18" spans="1:11">
      <c r="A18" s="27"/>
      <c r="B18" s="28"/>
      <c r="C18" s="31" t="s">
        <v>19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28"/>
      <c r="C19" s="31" t="s">
        <v>20</v>
      </c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/>
      <c r="C20" s="32" t="s">
        <v>21</v>
      </c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/>
      <c r="C21" s="31"/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32"/>
      <c r="E22" s="10"/>
      <c r="F22" s="10"/>
      <c r="G22" s="10"/>
      <c r="H22" s="10"/>
      <c r="I22" s="10"/>
      <c r="J22" s="10"/>
      <c r="K22" s="30"/>
    </row>
    <row r="23" spans="1:11">
      <c r="A23" s="27"/>
      <c r="B23" s="28" t="s">
        <v>22</v>
      </c>
      <c r="C23" s="29" t="s">
        <v>23</v>
      </c>
      <c r="E23" s="10"/>
      <c r="F23" s="10"/>
      <c r="G23" s="10"/>
      <c r="H23" s="10"/>
      <c r="I23" s="10"/>
      <c r="J23" s="10"/>
      <c r="K23" s="30"/>
    </row>
    <row r="24" spans="1:11">
      <c r="A24" s="27"/>
      <c r="B24" s="28"/>
      <c r="C24" s="29" t="s">
        <v>24</v>
      </c>
      <c r="D24" s="10"/>
      <c r="E24" s="10"/>
      <c r="F24" s="10"/>
      <c r="G24" s="10"/>
      <c r="H24" s="10"/>
      <c r="I24" s="10"/>
      <c r="J24" s="10"/>
      <c r="K24" s="30"/>
    </row>
    <row r="25" spans="1:11">
      <c r="A25" s="27"/>
      <c r="B25" s="28"/>
      <c r="C25" s="29" t="s">
        <v>25</v>
      </c>
      <c r="D25" s="10"/>
      <c r="E25" s="10"/>
      <c r="F25" s="10"/>
      <c r="G25" s="10"/>
      <c r="H25" s="10"/>
      <c r="I25" s="10"/>
      <c r="J25" s="10"/>
      <c r="K25" s="30"/>
    </row>
    <row r="26" spans="1:11">
      <c r="A26" s="27"/>
      <c r="B26" s="28"/>
      <c r="C26" s="29" t="s">
        <v>26</v>
      </c>
      <c r="D26" s="33"/>
      <c r="E26" s="33"/>
      <c r="F26" s="10"/>
      <c r="G26" s="10"/>
      <c r="H26" s="10"/>
      <c r="I26" s="10"/>
      <c r="J26" s="10"/>
      <c r="K26" s="30"/>
    </row>
    <row r="27" spans="1:11">
      <c r="A27" s="27"/>
      <c r="B27" s="28"/>
      <c r="C27" s="32" t="s">
        <v>27</v>
      </c>
      <c r="D27" s="10"/>
      <c r="E27" s="10"/>
      <c r="F27" s="10"/>
      <c r="G27" s="10"/>
      <c r="H27" s="10"/>
      <c r="I27" s="10"/>
      <c r="J27" s="10"/>
      <c r="K27" s="30"/>
    </row>
    <row r="28" spans="1:11">
      <c r="A28" s="27"/>
      <c r="B28" s="28"/>
      <c r="C28" s="29" t="s">
        <v>28</v>
      </c>
      <c r="D28" s="10"/>
      <c r="E28" s="10"/>
      <c r="F28" s="10"/>
      <c r="G28" s="10"/>
      <c r="H28" s="10"/>
      <c r="I28" s="10"/>
      <c r="J28" s="10"/>
      <c r="K28" s="30"/>
    </row>
    <row r="29" spans="1:11">
      <c r="A29" s="27"/>
      <c r="B29" s="1"/>
      <c r="C29" s="32" t="s">
        <v>29</v>
      </c>
      <c r="D29" s="10"/>
      <c r="E29" s="10"/>
      <c r="F29" s="10"/>
      <c r="G29" s="10"/>
      <c r="H29" s="10"/>
      <c r="I29" s="10"/>
      <c r="J29" s="10"/>
      <c r="K29" s="30"/>
    </row>
    <row r="30" spans="1:11" ht="17" thickBot="1">
      <c r="A30" s="34"/>
      <c r="B30" s="35"/>
      <c r="C30" s="36"/>
      <c r="D30" s="35"/>
      <c r="E30" s="35"/>
      <c r="F30" s="35"/>
      <c r="G30" s="35"/>
      <c r="H30" s="35"/>
      <c r="I30" s="35"/>
      <c r="J30" s="35"/>
      <c r="K30" s="37"/>
    </row>
    <row r="31" spans="1:11">
      <c r="D31" s="39"/>
      <c r="E31" s="39"/>
    </row>
  </sheetData>
  <mergeCells count="5">
    <mergeCell ref="B2:J2"/>
    <mergeCell ref="C4:D4"/>
    <mergeCell ref="C5:D5"/>
    <mergeCell ref="C6:D6"/>
    <mergeCell ref="C7:D7"/>
  </mergeCells>
  <phoneticPr fontId="11" type="noConversion"/>
  <printOptions horizontalCentered="1" verticalCentered="1"/>
  <pageMargins left="0.25" right="0" top="1" bottom="1" header="0.5" footer="0.5"/>
  <pageSetup scale="80" orientation="landscape" horizontalDpi="4294967292" verticalDpi="4294967292"/>
  <headerFooter>
    <oddFooter>&amp;C&amp;K00000003_24_2017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="125" zoomScaleNormal="125" zoomScalePageLayoutView="125" workbookViewId="0">
      <selection activeCell="C3" sqref="C3:I3"/>
    </sheetView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</cols>
  <sheetData>
    <row r="1" spans="1:11">
      <c r="D1" s="39"/>
      <c r="E1" s="39"/>
    </row>
    <row r="2" spans="1:11">
      <c r="D2" s="39"/>
      <c r="E2" s="39"/>
    </row>
    <row r="3" spans="1:11" ht="18">
      <c r="C3" s="84" t="s">
        <v>104</v>
      </c>
      <c r="D3" s="78"/>
      <c r="E3" s="78"/>
      <c r="F3" s="78"/>
      <c r="G3" s="78"/>
      <c r="H3" s="78"/>
      <c r="I3" s="78"/>
    </row>
    <row r="4" spans="1:11" ht="17" thickBot="1">
      <c r="D4" s="39"/>
      <c r="E4" s="39"/>
    </row>
    <row r="5" spans="1:11">
      <c r="B5" s="4"/>
      <c r="C5" s="79" t="s">
        <v>32</v>
      </c>
      <c r="D5" s="80"/>
      <c r="E5" s="5"/>
      <c r="F5" s="6" t="s">
        <v>2</v>
      </c>
      <c r="G5" s="5"/>
      <c r="H5" s="6" t="s">
        <v>3</v>
      </c>
      <c r="I5" s="2"/>
      <c r="J5" s="6" t="s">
        <v>4</v>
      </c>
    </row>
    <row r="6" spans="1:11">
      <c r="B6" s="7"/>
      <c r="C6" s="81" t="s">
        <v>33</v>
      </c>
      <c r="D6" s="82"/>
      <c r="E6" s="8"/>
      <c r="F6" s="9" t="s">
        <v>6</v>
      </c>
      <c r="G6" s="8"/>
      <c r="H6" s="9" t="s">
        <v>6</v>
      </c>
      <c r="I6" s="10"/>
      <c r="J6" s="9" t="s">
        <v>6</v>
      </c>
    </row>
    <row r="7" spans="1:11" ht="17" thickBot="1">
      <c r="B7" s="7"/>
      <c r="C7" s="83" t="s">
        <v>7</v>
      </c>
      <c r="D7" s="82"/>
      <c r="E7" s="8"/>
      <c r="F7" s="9" t="s">
        <v>8</v>
      </c>
      <c r="G7" s="8"/>
      <c r="H7" s="9" t="s">
        <v>9</v>
      </c>
      <c r="I7" s="10"/>
      <c r="J7" s="9" t="s">
        <v>9</v>
      </c>
    </row>
    <row r="8" spans="1:11" ht="17" thickBot="1">
      <c r="B8" s="7"/>
      <c r="C8" s="83" t="s">
        <v>10</v>
      </c>
      <c r="D8" s="78"/>
      <c r="E8" s="8"/>
      <c r="F8" s="9" t="s">
        <v>11</v>
      </c>
      <c r="G8" s="8"/>
      <c r="H8" s="11">
        <v>79</v>
      </c>
      <c r="I8" s="12"/>
      <c r="J8" s="11">
        <v>148</v>
      </c>
    </row>
    <row r="9" spans="1:11" ht="17" thickBot="1">
      <c r="B9" s="7"/>
      <c r="C9" s="8"/>
      <c r="D9" s="8"/>
      <c r="E9" s="8"/>
      <c r="F9" s="13"/>
      <c r="G9" s="14"/>
      <c r="H9" s="15"/>
      <c r="I9" s="10"/>
      <c r="J9" s="15"/>
    </row>
    <row r="10" spans="1:11" ht="17" thickBot="1">
      <c r="B10" s="16" t="s">
        <v>12</v>
      </c>
      <c r="C10" s="17"/>
      <c r="D10" s="17"/>
      <c r="E10" s="17"/>
      <c r="F10" s="18">
        <v>150700</v>
      </c>
      <c r="G10" s="17"/>
      <c r="H10" s="19">
        <f>(F10*H8)/100000</f>
        <v>119.053</v>
      </c>
      <c r="I10" s="20"/>
      <c r="J10" s="19">
        <f>(J8*F10)/100000</f>
        <v>223.036</v>
      </c>
    </row>
    <row r="11" spans="1:11" ht="17" thickBot="1">
      <c r="B11" s="7"/>
      <c r="C11" s="8"/>
      <c r="D11" s="8"/>
      <c r="E11" s="8"/>
      <c r="F11" s="21"/>
      <c r="G11" s="8"/>
      <c r="H11" s="22"/>
      <c r="I11" s="12"/>
      <c r="J11" s="22"/>
    </row>
    <row r="12" spans="1:11" ht="17" thickBot="1">
      <c r="B12" s="16" t="s">
        <v>13</v>
      </c>
      <c r="C12" s="17"/>
      <c r="D12" s="17"/>
      <c r="E12" s="17"/>
      <c r="F12" s="18">
        <v>412300</v>
      </c>
      <c r="G12" s="17"/>
      <c r="H12" s="19">
        <f>(F12*H8)/100000</f>
        <v>325.71699999999998</v>
      </c>
      <c r="I12" s="20"/>
      <c r="J12" s="19">
        <f>(J8*F12)/100000+1</f>
        <v>611.20399999999995</v>
      </c>
    </row>
    <row r="13" spans="1:11" ht="17" thickBot="1">
      <c r="B13" s="7"/>
      <c r="C13" s="8"/>
      <c r="D13" s="8"/>
      <c r="E13" s="8"/>
      <c r="F13" s="9"/>
      <c r="G13" s="8"/>
      <c r="H13" s="22"/>
      <c r="I13" s="12"/>
      <c r="J13" s="22"/>
    </row>
    <row r="14" spans="1:11" ht="17" thickBot="1">
      <c r="B14" s="16" t="s">
        <v>14</v>
      </c>
      <c r="C14" s="17"/>
      <c r="D14" s="17"/>
      <c r="E14" s="17"/>
      <c r="F14" s="18">
        <v>322200</v>
      </c>
      <c r="G14" s="17"/>
      <c r="H14" s="19">
        <f>(F14*H8)/100000</f>
        <v>254.53800000000001</v>
      </c>
      <c r="I14" s="20"/>
      <c r="J14" s="19">
        <f>(J8*F14)/100000</f>
        <v>476.85599999999999</v>
      </c>
    </row>
    <row r="15" spans="1:11">
      <c r="A15" s="40"/>
      <c r="B15" s="2"/>
      <c r="C15" s="3"/>
      <c r="D15" s="41"/>
      <c r="E15" s="41"/>
      <c r="F15" s="2"/>
      <c r="G15" s="2"/>
      <c r="H15" s="2"/>
      <c r="I15" s="2"/>
      <c r="J15" s="2"/>
      <c r="K15" s="42"/>
    </row>
    <row r="16" spans="1:11" s="1" customFormat="1" ht="14">
      <c r="A16" s="43"/>
      <c r="B16" s="28"/>
      <c r="C16" s="29"/>
      <c r="D16" s="28"/>
      <c r="E16" s="28"/>
      <c r="F16" s="28"/>
      <c r="G16" s="28"/>
      <c r="H16" s="28"/>
      <c r="I16" s="28"/>
      <c r="J16" s="28"/>
      <c r="K16" s="44"/>
    </row>
    <row r="17" spans="1:11">
      <c r="A17" s="27"/>
      <c r="B17" s="28" t="s">
        <v>15</v>
      </c>
      <c r="C17" s="29" t="s">
        <v>16</v>
      </c>
      <c r="D17" s="10"/>
      <c r="E17" s="10"/>
      <c r="F17" s="10"/>
      <c r="G17" s="10"/>
      <c r="H17" s="10"/>
      <c r="I17" s="10"/>
      <c r="J17" s="10"/>
      <c r="K17" s="30"/>
    </row>
    <row r="18" spans="1:11">
      <c r="A18" s="27"/>
      <c r="B18" s="28"/>
      <c r="C18" s="29" t="s">
        <v>34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28"/>
      <c r="C19" s="29" t="s">
        <v>17</v>
      </c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/>
      <c r="C20" s="29" t="s">
        <v>35</v>
      </c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/>
      <c r="C21" s="29" t="s">
        <v>36</v>
      </c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29" t="s">
        <v>18</v>
      </c>
      <c r="D22" s="10"/>
      <c r="E22" s="10"/>
      <c r="F22" s="10"/>
      <c r="G22" s="10"/>
      <c r="H22" s="10"/>
      <c r="I22" s="10"/>
      <c r="J22" s="10"/>
      <c r="K22" s="30"/>
    </row>
    <row r="23" spans="1:11">
      <c r="A23" s="27"/>
      <c r="B23" s="28"/>
      <c r="C23" s="31" t="s">
        <v>37</v>
      </c>
      <c r="D23" s="10"/>
      <c r="E23" s="10"/>
      <c r="F23" s="10"/>
      <c r="G23" s="10"/>
      <c r="H23" s="10"/>
      <c r="I23" s="10"/>
      <c r="J23" s="10"/>
      <c r="K23" s="30"/>
    </row>
    <row r="24" spans="1:11">
      <c r="A24" s="27"/>
      <c r="B24" s="28"/>
      <c r="C24" s="31"/>
      <c r="D24" s="10"/>
      <c r="E24" s="10"/>
      <c r="F24" s="10"/>
      <c r="G24" s="10"/>
      <c r="H24" s="10"/>
      <c r="I24" s="10"/>
      <c r="J24" s="10"/>
      <c r="K24" s="30"/>
    </row>
    <row r="25" spans="1:11">
      <c r="A25" s="27"/>
      <c r="B25" s="28"/>
      <c r="C25" s="29"/>
      <c r="D25" s="10"/>
      <c r="E25" s="10"/>
      <c r="F25" s="10"/>
      <c r="G25" s="10"/>
      <c r="H25" s="10"/>
      <c r="I25" s="10"/>
      <c r="J25" s="10"/>
      <c r="K25" s="30"/>
    </row>
    <row r="26" spans="1:11">
      <c r="A26" s="27"/>
      <c r="B26" s="28" t="s">
        <v>22</v>
      </c>
      <c r="C26" s="29" t="s">
        <v>38</v>
      </c>
      <c r="D26" s="10"/>
      <c r="E26" s="10"/>
      <c r="F26" s="10"/>
      <c r="G26" s="10"/>
      <c r="H26" s="10"/>
      <c r="I26" s="10"/>
      <c r="J26" s="10"/>
      <c r="K26" s="30"/>
    </row>
    <row r="27" spans="1:11">
      <c r="A27" s="27"/>
      <c r="B27" s="28"/>
      <c r="C27" s="31" t="s">
        <v>39</v>
      </c>
      <c r="D27" s="10"/>
      <c r="E27" s="10"/>
      <c r="F27" s="10"/>
      <c r="G27" s="10"/>
      <c r="H27" s="10"/>
      <c r="I27" s="10"/>
      <c r="J27" s="10"/>
      <c r="K27" s="30"/>
    </row>
    <row r="28" spans="1:11" ht="17" thickBot="1">
      <c r="A28" s="34"/>
      <c r="B28" s="35"/>
      <c r="C28" s="45"/>
      <c r="D28" s="46"/>
      <c r="E28" s="46"/>
      <c r="F28" s="35"/>
      <c r="G28" s="35"/>
      <c r="H28" s="35"/>
      <c r="I28" s="35"/>
      <c r="J28" s="35"/>
      <c r="K28" s="37"/>
    </row>
  </sheetData>
  <mergeCells count="5">
    <mergeCell ref="C3:I3"/>
    <mergeCell ref="C7:D7"/>
    <mergeCell ref="C8:D8"/>
    <mergeCell ref="C5:D5"/>
    <mergeCell ref="C6:D6"/>
  </mergeCells>
  <phoneticPr fontId="11" type="noConversion"/>
  <printOptions horizontalCentered="1" verticalCentered="1"/>
  <pageMargins left="0.25" right="0.25" top="1" bottom="1" header="0.5" footer="0.5"/>
  <pageSetup scale="80" orientation="landscape" horizontalDpi="4294967292" verticalDpi="4294967292"/>
  <headerFooter>
    <oddFooter>&amp;C&amp;K00000003_24_2017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zoomScale="125" zoomScaleNormal="125" zoomScalePageLayoutView="125" workbookViewId="0">
      <selection activeCell="B3" sqref="B3:J3"/>
    </sheetView>
  </sheetViews>
  <sheetFormatPr baseColWidth="10" defaultRowHeight="16" x14ac:dyDescent="0"/>
  <cols>
    <col min="1" max="1" width="9.625" customWidth="1"/>
    <col min="3" max="3" width="9.125" style="38" customWidth="1"/>
    <col min="4" max="4" width="9" bestFit="1" customWidth="1"/>
  </cols>
  <sheetData>
    <row r="3" spans="1:11" ht="18">
      <c r="B3" s="85" t="s">
        <v>105</v>
      </c>
      <c r="C3" s="78"/>
      <c r="D3" s="78"/>
      <c r="E3" s="78"/>
      <c r="F3" s="78"/>
      <c r="G3" s="78"/>
      <c r="H3" s="78"/>
      <c r="I3" s="78"/>
      <c r="J3" s="78"/>
    </row>
    <row r="4" spans="1:11" ht="17" thickBot="1"/>
    <row r="5" spans="1:11">
      <c r="B5" s="4"/>
      <c r="C5" s="79" t="s">
        <v>42</v>
      </c>
      <c r="D5" s="80"/>
      <c r="E5" s="5"/>
      <c r="F5" s="6" t="s">
        <v>2</v>
      </c>
      <c r="G5" s="5"/>
      <c r="H5" s="6" t="s">
        <v>3</v>
      </c>
      <c r="I5" s="2"/>
      <c r="J5" s="6" t="s">
        <v>4</v>
      </c>
    </row>
    <row r="6" spans="1:11">
      <c r="B6" s="7"/>
      <c r="C6" s="81" t="s">
        <v>43</v>
      </c>
      <c r="D6" s="82"/>
      <c r="E6" s="8"/>
      <c r="F6" s="9" t="s">
        <v>6</v>
      </c>
      <c r="G6" s="8"/>
      <c r="H6" s="9" t="s">
        <v>6</v>
      </c>
      <c r="I6" s="10"/>
      <c r="J6" s="9" t="s">
        <v>6</v>
      </c>
    </row>
    <row r="7" spans="1:11" ht="17" thickBot="1">
      <c r="B7" s="7"/>
      <c r="C7" s="83" t="s">
        <v>7</v>
      </c>
      <c r="D7" s="82"/>
      <c r="E7" s="8"/>
      <c r="F7" s="9" t="s">
        <v>8</v>
      </c>
      <c r="G7" s="8"/>
      <c r="H7" s="9" t="s">
        <v>9</v>
      </c>
      <c r="I7" s="10"/>
      <c r="J7" s="9" t="s">
        <v>9</v>
      </c>
    </row>
    <row r="8" spans="1:11" ht="17" thickBot="1">
      <c r="B8" s="7"/>
      <c r="C8" s="83" t="s">
        <v>10</v>
      </c>
      <c r="D8" s="78"/>
      <c r="E8" s="8"/>
      <c r="F8" s="9" t="s">
        <v>11</v>
      </c>
      <c r="G8" s="8"/>
      <c r="H8" s="11">
        <v>44</v>
      </c>
      <c r="I8" s="12"/>
      <c r="J8" s="11">
        <v>113</v>
      </c>
    </row>
    <row r="9" spans="1:11" ht="17" thickBot="1">
      <c r="B9" s="7"/>
      <c r="C9" s="8"/>
      <c r="D9" s="8"/>
      <c r="E9" s="8"/>
      <c r="F9" s="13"/>
      <c r="G9" s="14"/>
      <c r="H9" s="15"/>
      <c r="I9" s="10"/>
      <c r="J9" s="15"/>
    </row>
    <row r="10" spans="1:11" ht="17" thickBot="1">
      <c r="B10" s="16" t="s">
        <v>12</v>
      </c>
      <c r="C10" s="17"/>
      <c r="D10" s="17"/>
      <c r="E10" s="17"/>
      <c r="F10" s="18">
        <v>150700</v>
      </c>
      <c r="G10" s="17"/>
      <c r="H10" s="19">
        <f>(F10*H8)/100000</f>
        <v>66.308000000000007</v>
      </c>
      <c r="I10" s="20"/>
      <c r="J10" s="19">
        <f>(J8*F10)/100000</f>
        <v>170.291</v>
      </c>
    </row>
    <row r="11" spans="1:11" ht="17" thickBot="1">
      <c r="B11" s="7"/>
      <c r="C11" s="8"/>
      <c r="D11" s="8"/>
      <c r="E11" s="8"/>
      <c r="F11" s="21"/>
      <c r="G11" s="8"/>
      <c r="H11" s="22"/>
      <c r="I11" s="12"/>
      <c r="J11" s="22"/>
    </row>
    <row r="12" spans="1:11" ht="17" thickBot="1">
      <c r="B12" s="16" t="s">
        <v>13</v>
      </c>
      <c r="C12" s="17"/>
      <c r="D12" s="17"/>
      <c r="E12" s="17"/>
      <c r="F12" s="18">
        <v>412300</v>
      </c>
      <c r="G12" s="17"/>
      <c r="H12" s="19">
        <f>(F12*H8)/100000</f>
        <v>181.41200000000001</v>
      </c>
      <c r="I12" s="20"/>
      <c r="J12" s="19">
        <f>(J8*F12)/100000-1</f>
        <v>464.899</v>
      </c>
    </row>
    <row r="13" spans="1:11" ht="17" thickBot="1">
      <c r="B13" s="7"/>
      <c r="C13" s="8"/>
      <c r="D13" s="8"/>
      <c r="E13" s="8"/>
      <c r="F13" s="9"/>
      <c r="G13" s="8"/>
      <c r="H13" s="22"/>
      <c r="I13" s="12"/>
      <c r="J13" s="22"/>
    </row>
    <row r="14" spans="1:11" ht="17" thickBot="1">
      <c r="B14" s="16" t="s">
        <v>14</v>
      </c>
      <c r="C14" s="17"/>
      <c r="D14" s="17"/>
      <c r="E14" s="17"/>
      <c r="F14" s="18">
        <v>322200</v>
      </c>
      <c r="G14" s="17"/>
      <c r="H14" s="19">
        <f>(F14*H8)/100000</f>
        <v>141.768</v>
      </c>
      <c r="I14" s="20"/>
      <c r="J14" s="19">
        <f>(J8*F14)/100000</f>
        <v>364.08600000000001</v>
      </c>
    </row>
    <row r="15" spans="1:11">
      <c r="A15" s="40"/>
      <c r="B15" s="2"/>
      <c r="C15" s="3"/>
      <c r="D15" s="2"/>
      <c r="E15" s="2"/>
      <c r="F15" s="2"/>
      <c r="G15" s="2"/>
      <c r="H15" s="2"/>
      <c r="I15" s="2"/>
      <c r="J15" s="2"/>
      <c r="K15" s="42"/>
    </row>
    <row r="16" spans="1:11" s="1" customFormat="1" ht="14">
      <c r="A16" s="43"/>
      <c r="C16" s="29"/>
      <c r="D16" s="28"/>
      <c r="E16" s="28"/>
      <c r="F16" s="28"/>
      <c r="G16" s="28"/>
      <c r="H16" s="28"/>
      <c r="I16" s="28"/>
      <c r="J16" s="28"/>
      <c r="K16" s="44"/>
    </row>
    <row r="17" spans="1:11">
      <c r="A17" s="27"/>
      <c r="B17" s="28" t="s">
        <v>15</v>
      </c>
      <c r="C17" s="29" t="s">
        <v>44</v>
      </c>
      <c r="D17" s="10"/>
      <c r="E17" s="10"/>
      <c r="F17" s="10"/>
      <c r="G17" s="10"/>
      <c r="H17" s="10"/>
      <c r="I17" s="10"/>
      <c r="J17" s="10"/>
      <c r="K17" s="30"/>
    </row>
    <row r="18" spans="1:11">
      <c r="A18" s="27"/>
      <c r="B18" s="28"/>
      <c r="C18" s="29" t="s">
        <v>45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28"/>
      <c r="C19" s="29" t="s">
        <v>46</v>
      </c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 t="s">
        <v>22</v>
      </c>
      <c r="C20" s="29" t="s">
        <v>47</v>
      </c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/>
      <c r="C21" s="29" t="s">
        <v>48</v>
      </c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31" t="s">
        <v>49</v>
      </c>
      <c r="D22" s="10"/>
      <c r="E22" s="10"/>
      <c r="F22" s="10"/>
      <c r="G22" s="10"/>
      <c r="H22" s="10"/>
      <c r="I22" s="10"/>
      <c r="J22" s="10"/>
      <c r="K22" s="30"/>
    </row>
    <row r="23" spans="1:11">
      <c r="A23" s="27"/>
      <c r="B23" s="28"/>
      <c r="C23" s="31" t="s">
        <v>50</v>
      </c>
      <c r="D23" s="10"/>
      <c r="E23" s="10"/>
      <c r="F23" s="10"/>
      <c r="G23" s="10"/>
      <c r="H23" s="10"/>
      <c r="I23" s="10"/>
      <c r="J23" s="10"/>
      <c r="K23" s="30"/>
    </row>
    <row r="24" spans="1:11" ht="17" thickBot="1">
      <c r="A24" s="34"/>
      <c r="B24" s="35"/>
      <c r="C24" s="45"/>
      <c r="D24" s="35"/>
      <c r="E24" s="35"/>
      <c r="F24" s="35"/>
      <c r="G24" s="35"/>
      <c r="H24" s="35"/>
      <c r="I24" s="35"/>
      <c r="J24" s="35"/>
      <c r="K24" s="37"/>
    </row>
    <row r="25" spans="1:11">
      <c r="A25" s="10"/>
      <c r="B25" s="10"/>
      <c r="C25" s="47"/>
      <c r="D25" s="10"/>
      <c r="E25" s="10"/>
      <c r="F25" s="10"/>
      <c r="G25" s="10"/>
      <c r="H25" s="10"/>
      <c r="I25" s="10"/>
      <c r="J25" s="10"/>
      <c r="K25" s="10"/>
    </row>
  </sheetData>
  <mergeCells count="5">
    <mergeCell ref="B3:J3"/>
    <mergeCell ref="C5:D5"/>
    <mergeCell ref="C6:D6"/>
    <mergeCell ref="C7:D7"/>
    <mergeCell ref="C8:D8"/>
  </mergeCells>
  <phoneticPr fontId="11" type="noConversion"/>
  <printOptions horizontalCentered="1" verticalCentered="1"/>
  <pageMargins left="0.25" right="0.25" top="1" bottom="1" header="0.5" footer="0.5"/>
  <pageSetup scale="80" orientation="landscape" horizontalDpi="4294967292" verticalDpi="4294967292"/>
  <headerFooter>
    <oddFooter>&amp;C&amp;K00000003_24_2017 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="125" zoomScaleNormal="125" zoomScalePageLayoutView="125" workbookViewId="0">
      <selection activeCell="C3" sqref="C3"/>
    </sheetView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</cols>
  <sheetData>
    <row r="1" spans="1:11">
      <c r="A1" s="10"/>
      <c r="B1" s="10"/>
      <c r="C1" s="47"/>
      <c r="D1" s="10"/>
      <c r="E1" s="10"/>
      <c r="F1" s="10"/>
      <c r="G1" s="10"/>
      <c r="H1" s="10"/>
      <c r="I1" s="10"/>
      <c r="J1" s="10"/>
      <c r="K1" s="10"/>
    </row>
    <row r="2" spans="1:11">
      <c r="A2" s="10"/>
      <c r="B2" s="10"/>
      <c r="C2" s="47"/>
      <c r="D2" s="10"/>
      <c r="E2" s="10"/>
      <c r="F2" s="10"/>
      <c r="G2" s="10"/>
      <c r="H2" s="10"/>
      <c r="I2" s="10"/>
      <c r="J2" s="10"/>
      <c r="K2" s="10"/>
    </row>
    <row r="3" spans="1:11" ht="18">
      <c r="A3" s="10"/>
      <c r="B3" s="10"/>
      <c r="C3" s="74" t="s">
        <v>106</v>
      </c>
      <c r="D3" s="28"/>
      <c r="E3" s="10"/>
      <c r="F3" s="10"/>
      <c r="G3" s="10"/>
      <c r="H3" s="10"/>
      <c r="I3" s="10"/>
      <c r="J3" s="10"/>
      <c r="K3" s="10"/>
    </row>
    <row r="4" spans="1:11" ht="17" thickBot="1"/>
    <row r="5" spans="1:11">
      <c r="B5" s="4"/>
      <c r="C5" s="79" t="s">
        <v>53</v>
      </c>
      <c r="D5" s="80"/>
      <c r="E5" s="5"/>
      <c r="F5" s="6" t="s">
        <v>2</v>
      </c>
      <c r="G5" s="5"/>
      <c r="H5" s="6" t="s">
        <v>3</v>
      </c>
      <c r="I5" s="2"/>
      <c r="J5" s="6" t="s">
        <v>4</v>
      </c>
    </row>
    <row r="6" spans="1:11">
      <c r="B6" s="7"/>
      <c r="C6" s="81" t="s">
        <v>54</v>
      </c>
      <c r="D6" s="82"/>
      <c r="E6" s="8"/>
      <c r="F6" s="9" t="s">
        <v>6</v>
      </c>
      <c r="G6" s="8"/>
      <c r="H6" s="9" t="s">
        <v>6</v>
      </c>
      <c r="I6" s="10"/>
      <c r="J6" s="9" t="s">
        <v>6</v>
      </c>
    </row>
    <row r="7" spans="1:11" ht="17" thickBot="1">
      <c r="B7" s="7"/>
      <c r="C7" s="83" t="s">
        <v>7</v>
      </c>
      <c r="D7" s="82"/>
      <c r="E7" s="8"/>
      <c r="F7" s="9" t="s">
        <v>8</v>
      </c>
      <c r="G7" s="8"/>
      <c r="H7" s="9" t="s">
        <v>9</v>
      </c>
      <c r="I7" s="10"/>
      <c r="J7" s="9" t="s">
        <v>9</v>
      </c>
    </row>
    <row r="8" spans="1:11" ht="17" thickBot="1">
      <c r="B8" s="7"/>
      <c r="C8" s="83" t="s">
        <v>10</v>
      </c>
      <c r="D8" s="78"/>
      <c r="E8" s="8"/>
      <c r="F8" s="9" t="s">
        <v>11</v>
      </c>
      <c r="G8" s="8"/>
      <c r="H8" s="11">
        <v>29</v>
      </c>
      <c r="I8" s="12"/>
      <c r="J8" s="11">
        <v>98</v>
      </c>
    </row>
    <row r="9" spans="1:11" ht="17" thickBot="1">
      <c r="B9" s="7"/>
      <c r="C9" s="8"/>
      <c r="D9" s="8"/>
      <c r="E9" s="8"/>
      <c r="F9" s="13"/>
      <c r="G9" s="14"/>
      <c r="H9" s="15"/>
      <c r="I9" s="10"/>
      <c r="J9" s="15"/>
    </row>
    <row r="10" spans="1:11" ht="17" thickBot="1">
      <c r="B10" s="16" t="s">
        <v>12</v>
      </c>
      <c r="C10" s="17"/>
      <c r="D10" s="17"/>
      <c r="E10" s="17"/>
      <c r="F10" s="18">
        <v>150700</v>
      </c>
      <c r="G10" s="17"/>
      <c r="H10" s="19">
        <f>(F10*H8)/100000-1</f>
        <v>42.703000000000003</v>
      </c>
      <c r="I10" s="20"/>
      <c r="J10" s="19">
        <f>(J8*F10)/100000-1</f>
        <v>146.68600000000001</v>
      </c>
    </row>
    <row r="11" spans="1:11" ht="17" thickBot="1">
      <c r="B11" s="7"/>
      <c r="C11" s="8"/>
      <c r="D11" s="8"/>
      <c r="E11" s="8"/>
      <c r="F11" s="21"/>
      <c r="G11" s="8"/>
      <c r="H11" s="22"/>
      <c r="I11" s="12"/>
      <c r="J11" s="22"/>
    </row>
    <row r="12" spans="1:11" ht="17" thickBot="1">
      <c r="B12" s="16" t="s">
        <v>13</v>
      </c>
      <c r="C12" s="17"/>
      <c r="D12" s="17"/>
      <c r="E12" s="17"/>
      <c r="F12" s="18">
        <v>412300</v>
      </c>
      <c r="G12" s="17"/>
      <c r="H12" s="19">
        <f>(F12*H8)/100000-1</f>
        <v>118.56699999999999</v>
      </c>
      <c r="I12" s="20"/>
      <c r="J12" s="19">
        <f>(J8*F12)/100000-1</f>
        <v>403.05399999999997</v>
      </c>
    </row>
    <row r="13" spans="1:11" ht="17" thickBot="1">
      <c r="B13" s="7"/>
      <c r="C13" s="8"/>
      <c r="D13" s="8"/>
      <c r="E13" s="8"/>
      <c r="F13" s="9"/>
      <c r="G13" s="8"/>
      <c r="H13" s="22"/>
      <c r="I13" s="12"/>
      <c r="J13" s="22"/>
    </row>
    <row r="14" spans="1:11" ht="17" thickBot="1">
      <c r="B14" s="16" t="s">
        <v>14</v>
      </c>
      <c r="C14" s="17"/>
      <c r="D14" s="17"/>
      <c r="E14" s="17"/>
      <c r="F14" s="18">
        <v>322200</v>
      </c>
      <c r="G14" s="17"/>
      <c r="H14" s="19">
        <f>(F14*H8)/100000</f>
        <v>93.438000000000002</v>
      </c>
      <c r="I14" s="20"/>
      <c r="J14" s="19">
        <f>(J8*F14)/100000</f>
        <v>315.75599999999997</v>
      </c>
    </row>
    <row r="15" spans="1:11">
      <c r="A15" s="40"/>
      <c r="B15" s="2"/>
      <c r="C15" s="3"/>
      <c r="D15" s="2"/>
      <c r="E15" s="2"/>
      <c r="F15" s="2"/>
      <c r="G15" s="2"/>
      <c r="H15" s="2"/>
      <c r="I15" s="2"/>
      <c r="J15" s="2"/>
      <c r="K15" s="42"/>
    </row>
    <row r="16" spans="1:11" s="1" customFormat="1" ht="14">
      <c r="A16" s="43"/>
      <c r="C16" s="29"/>
      <c r="D16" s="28"/>
      <c r="E16" s="28"/>
      <c r="F16" s="28"/>
      <c r="G16" s="28"/>
      <c r="H16" s="28"/>
      <c r="I16" s="28"/>
      <c r="J16" s="28"/>
      <c r="K16" s="44"/>
    </row>
    <row r="17" spans="1:11">
      <c r="A17" s="27"/>
      <c r="B17" s="28" t="s">
        <v>15</v>
      </c>
      <c r="C17" s="29" t="s">
        <v>55</v>
      </c>
      <c r="D17" s="10"/>
      <c r="E17" s="10"/>
      <c r="F17" s="10"/>
      <c r="G17" s="10"/>
      <c r="H17" s="10"/>
      <c r="I17" s="10"/>
      <c r="J17" s="10"/>
      <c r="K17" s="30"/>
    </row>
    <row r="18" spans="1:11">
      <c r="A18" s="27"/>
      <c r="B18" s="28"/>
      <c r="C18" s="29" t="s">
        <v>45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28"/>
      <c r="C19" s="29"/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 t="s">
        <v>22</v>
      </c>
      <c r="C20" s="29" t="s">
        <v>38</v>
      </c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/>
      <c r="C21" s="29" t="s">
        <v>47</v>
      </c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29" t="s">
        <v>48</v>
      </c>
      <c r="D22" s="10"/>
      <c r="E22" s="10"/>
      <c r="F22" s="10"/>
      <c r="G22" s="10"/>
      <c r="H22" s="10"/>
      <c r="I22" s="10"/>
      <c r="J22" s="10"/>
      <c r="K22" s="30"/>
    </row>
    <row r="23" spans="1:11">
      <c r="A23" s="27"/>
      <c r="B23" s="28"/>
      <c r="C23" s="31" t="s">
        <v>49</v>
      </c>
      <c r="D23" s="10"/>
      <c r="E23" s="10"/>
      <c r="F23" s="10"/>
      <c r="G23" s="10"/>
      <c r="H23" s="10"/>
      <c r="I23" s="10"/>
      <c r="J23" s="10"/>
      <c r="K23" s="30"/>
    </row>
    <row r="24" spans="1:11">
      <c r="A24" s="27"/>
      <c r="B24" s="28"/>
      <c r="C24" s="32" t="s">
        <v>50</v>
      </c>
      <c r="D24" s="10"/>
      <c r="E24" s="10"/>
      <c r="F24" s="10"/>
      <c r="G24" s="10"/>
      <c r="H24" s="10"/>
      <c r="I24" s="10"/>
      <c r="J24" s="10"/>
      <c r="K24" s="30"/>
    </row>
    <row r="25" spans="1:11" ht="17" thickBot="1">
      <c r="A25" s="34"/>
      <c r="B25" s="35"/>
      <c r="C25" s="48"/>
      <c r="D25" s="35"/>
      <c r="E25" s="35"/>
      <c r="F25" s="35"/>
      <c r="G25" s="35"/>
      <c r="H25" s="35"/>
      <c r="I25" s="35"/>
      <c r="J25" s="35"/>
      <c r="K25" s="37"/>
    </row>
    <row r="26" spans="1:11">
      <c r="A26" s="10"/>
      <c r="B26" s="10"/>
      <c r="C26" s="49"/>
      <c r="D26" s="10"/>
      <c r="E26" s="10"/>
      <c r="F26" s="10"/>
      <c r="G26" s="10"/>
      <c r="H26" s="10"/>
      <c r="I26" s="10"/>
      <c r="J26" s="10"/>
      <c r="K26" s="10"/>
    </row>
    <row r="27" spans="1:11">
      <c r="A27" s="10"/>
      <c r="B27" s="10"/>
      <c r="C27" s="49"/>
      <c r="D27" s="10"/>
      <c r="E27" s="10"/>
      <c r="F27" s="10"/>
      <c r="G27" s="10"/>
      <c r="H27" s="10"/>
      <c r="I27" s="10"/>
      <c r="J27" s="10"/>
      <c r="K27" s="10"/>
    </row>
  </sheetData>
  <mergeCells count="4">
    <mergeCell ref="C5:D5"/>
    <mergeCell ref="C6:D6"/>
    <mergeCell ref="C7:D7"/>
    <mergeCell ref="C8:D8"/>
  </mergeCells>
  <phoneticPr fontId="11" type="noConversion"/>
  <printOptions horizontalCentered="1" verticalCentered="1"/>
  <pageMargins left="0.25" right="0" top="1" bottom="1" header="0.5" footer="0.5"/>
  <pageSetup scale="80" orientation="landscape" horizontalDpi="4294967292" verticalDpi="4294967292"/>
  <headerFooter>
    <oddFooter>&amp;C&amp;K00000003_24_2017 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="125" zoomScaleNormal="125" zoomScalePageLayoutView="125" workbookViewId="0">
      <selection activeCell="B2" sqref="B2"/>
    </sheetView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</cols>
  <sheetData>
    <row r="1" spans="1:11">
      <c r="A1" s="10"/>
      <c r="B1" s="10"/>
      <c r="C1" s="49"/>
      <c r="D1" s="10"/>
      <c r="E1" s="10"/>
      <c r="F1" s="10"/>
      <c r="G1" s="10"/>
      <c r="H1" s="10"/>
      <c r="I1" s="10"/>
      <c r="J1" s="10"/>
      <c r="K1" s="10"/>
    </row>
    <row r="2" spans="1:11" ht="18">
      <c r="A2" s="10"/>
      <c r="B2" s="73" t="s">
        <v>107</v>
      </c>
      <c r="C2" s="50"/>
      <c r="D2" s="10"/>
      <c r="E2" s="10"/>
      <c r="F2" s="10"/>
      <c r="G2" s="10"/>
      <c r="H2" s="10"/>
      <c r="I2" s="10"/>
      <c r="J2" s="10"/>
      <c r="K2" s="10"/>
    </row>
    <row r="3" spans="1:11" ht="17" thickBot="1"/>
    <row r="4" spans="1:11">
      <c r="A4" s="4"/>
      <c r="B4" s="79" t="s">
        <v>57</v>
      </c>
      <c r="C4" s="79"/>
      <c r="D4" s="5"/>
      <c r="E4" s="6" t="s">
        <v>2</v>
      </c>
      <c r="F4" s="5"/>
      <c r="G4" s="6" t="s">
        <v>58</v>
      </c>
      <c r="H4" s="51"/>
      <c r="I4" s="6" t="s">
        <v>59</v>
      </c>
      <c r="J4" s="51"/>
      <c r="K4" s="6" t="s">
        <v>4</v>
      </c>
    </row>
    <row r="5" spans="1:11">
      <c r="A5" s="7"/>
      <c r="B5" s="83" t="s">
        <v>60</v>
      </c>
      <c r="C5" s="83"/>
      <c r="D5" s="8"/>
      <c r="E5" s="9"/>
      <c r="F5" s="8"/>
      <c r="G5" s="9"/>
      <c r="H5" s="52"/>
      <c r="I5" s="9"/>
      <c r="J5" s="52"/>
      <c r="K5" s="9"/>
    </row>
    <row r="6" spans="1:11">
      <c r="A6" s="7"/>
      <c r="B6" s="83" t="s">
        <v>61</v>
      </c>
      <c r="C6" s="83"/>
      <c r="D6" s="8"/>
      <c r="E6" s="9"/>
      <c r="F6" s="8"/>
      <c r="G6" s="9"/>
      <c r="H6" s="52"/>
      <c r="I6" s="9"/>
      <c r="J6" s="52"/>
      <c r="K6" s="9"/>
    </row>
    <row r="7" spans="1:11">
      <c r="A7" s="7"/>
      <c r="B7" s="53">
        <f>(137600+137600+209083)/3</f>
        <v>161427.66666666666</v>
      </c>
      <c r="C7" s="53" t="s">
        <v>6</v>
      </c>
      <c r="D7" s="8"/>
      <c r="E7" s="9" t="s">
        <v>6</v>
      </c>
      <c r="F7" s="8"/>
      <c r="G7" s="9" t="s">
        <v>6</v>
      </c>
      <c r="H7" s="52"/>
      <c r="I7" s="9" t="s">
        <v>6</v>
      </c>
      <c r="J7" s="52"/>
      <c r="K7" s="9" t="s">
        <v>6</v>
      </c>
    </row>
    <row r="8" spans="1:11" ht="17" thickBot="1">
      <c r="A8" s="7"/>
      <c r="B8" s="83" t="s">
        <v>7</v>
      </c>
      <c r="C8" s="83"/>
      <c r="D8" s="8"/>
      <c r="E8" s="9" t="s">
        <v>8</v>
      </c>
      <c r="F8" s="8"/>
      <c r="G8" s="9" t="s">
        <v>9</v>
      </c>
      <c r="H8" s="52"/>
      <c r="I8" s="9" t="s">
        <v>9</v>
      </c>
      <c r="J8" s="52"/>
      <c r="K8" s="9" t="s">
        <v>9</v>
      </c>
    </row>
    <row r="9" spans="1:11" ht="17" thickBot="1">
      <c r="A9" s="7"/>
      <c r="B9" s="83" t="s">
        <v>10</v>
      </c>
      <c r="C9" s="83"/>
      <c r="D9" s="8"/>
      <c r="E9" s="9" t="s">
        <v>11</v>
      </c>
      <c r="F9" s="8"/>
      <c r="G9" s="11">
        <v>44</v>
      </c>
      <c r="H9" s="52"/>
      <c r="I9" s="11">
        <v>73</v>
      </c>
      <c r="J9" s="52"/>
      <c r="K9" s="11">
        <v>171</v>
      </c>
    </row>
    <row r="10" spans="1:11" ht="17" thickBot="1">
      <c r="A10" s="7"/>
      <c r="B10" s="8"/>
      <c r="C10" s="8"/>
      <c r="D10" s="8"/>
      <c r="E10" s="13"/>
      <c r="F10" s="14"/>
      <c r="G10" s="15"/>
      <c r="H10" s="52"/>
      <c r="I10" s="15"/>
      <c r="J10" s="52"/>
      <c r="K10" s="15"/>
    </row>
    <row r="11" spans="1:11" ht="17" thickBot="1">
      <c r="A11" s="16" t="s">
        <v>12</v>
      </c>
      <c r="B11" s="17"/>
      <c r="C11" s="17"/>
      <c r="D11" s="17"/>
      <c r="E11" s="18">
        <v>150700</v>
      </c>
      <c r="F11" s="17"/>
      <c r="G11" s="19">
        <f>(E11*G9)/100000</f>
        <v>66.308000000000007</v>
      </c>
      <c r="H11" s="54"/>
      <c r="I11" s="19">
        <f>(E11*I9)/100000</f>
        <v>110.011</v>
      </c>
      <c r="J11" s="54"/>
      <c r="K11" s="19">
        <f>(E11*K9)/100000</f>
        <v>257.697</v>
      </c>
    </row>
    <row r="12" spans="1:11" ht="17" thickBot="1">
      <c r="A12" s="7"/>
      <c r="B12" s="8"/>
      <c r="C12" s="8"/>
      <c r="D12" s="8"/>
      <c r="E12" s="21"/>
      <c r="F12" s="8"/>
      <c r="G12" s="22"/>
      <c r="H12" s="52"/>
      <c r="I12" s="22"/>
      <c r="J12" s="52"/>
      <c r="K12" s="22"/>
    </row>
    <row r="13" spans="1:11" ht="17" thickBot="1">
      <c r="A13" s="16" t="s">
        <v>13</v>
      </c>
      <c r="B13" s="17"/>
      <c r="C13" s="17"/>
      <c r="D13" s="17"/>
      <c r="E13" s="18">
        <v>412300</v>
      </c>
      <c r="F13" s="17"/>
      <c r="G13" s="19">
        <f>(E13*G9)/100000</f>
        <v>181.41200000000001</v>
      </c>
      <c r="H13" s="54"/>
      <c r="I13" s="19">
        <f>(E13*I9)/100000</f>
        <v>300.97899999999998</v>
      </c>
      <c r="J13" s="54"/>
      <c r="K13" s="19">
        <f>(E13*K9)/100000</f>
        <v>705.03300000000002</v>
      </c>
    </row>
    <row r="14" spans="1:11" ht="17" thickBot="1">
      <c r="A14" s="7"/>
      <c r="B14" s="8"/>
      <c r="C14" s="8"/>
      <c r="D14" s="8"/>
      <c r="E14" s="9"/>
      <c r="F14" s="8"/>
      <c r="G14" s="22"/>
      <c r="H14" s="52"/>
      <c r="I14" s="22"/>
      <c r="J14" s="52"/>
      <c r="K14" s="22"/>
    </row>
    <row r="15" spans="1:11" ht="17" thickBot="1">
      <c r="A15" s="16" t="s">
        <v>14</v>
      </c>
      <c r="B15" s="17"/>
      <c r="C15" s="17"/>
      <c r="D15" s="17"/>
      <c r="E15" s="18">
        <v>322200</v>
      </c>
      <c r="F15" s="17"/>
      <c r="G15" s="19">
        <f>(E15*G9)/100000</f>
        <v>141.768</v>
      </c>
      <c r="H15" s="54"/>
      <c r="I15" s="19">
        <f>(E15*I9)/100000</f>
        <v>235.20599999999999</v>
      </c>
      <c r="J15" s="54"/>
      <c r="K15" s="19">
        <f>(E15*K9)/100000</f>
        <v>550.96199999999999</v>
      </c>
    </row>
    <row r="16" spans="1:11">
      <c r="A16" s="40"/>
      <c r="B16" s="2"/>
      <c r="C16" s="3"/>
      <c r="D16" s="2"/>
      <c r="E16" s="2"/>
      <c r="F16" s="2"/>
      <c r="G16" s="2"/>
      <c r="H16" s="2"/>
      <c r="I16" s="2"/>
      <c r="J16" s="2"/>
      <c r="K16" s="42"/>
    </row>
    <row r="17" spans="1:11" s="1" customFormat="1" ht="14">
      <c r="A17" s="43"/>
      <c r="C17" s="29"/>
      <c r="D17" s="28"/>
      <c r="E17" s="28"/>
      <c r="F17" s="28"/>
      <c r="G17" s="28"/>
      <c r="H17" s="28"/>
      <c r="I17" s="28"/>
      <c r="J17" s="28"/>
      <c r="K17" s="44"/>
    </row>
    <row r="18" spans="1:11">
      <c r="A18" s="27"/>
      <c r="B18" s="28" t="s">
        <v>15</v>
      </c>
      <c r="C18" s="32" t="s">
        <v>62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28"/>
      <c r="C19" s="29" t="s">
        <v>63</v>
      </c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/>
      <c r="C20" s="29"/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 t="s">
        <v>22</v>
      </c>
      <c r="C21" s="29" t="s">
        <v>64</v>
      </c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29" t="s">
        <v>65</v>
      </c>
      <c r="D22" s="10"/>
      <c r="E22" s="10"/>
      <c r="F22" s="10"/>
      <c r="G22" s="10"/>
      <c r="H22" s="10"/>
      <c r="I22" s="10"/>
      <c r="J22" s="10"/>
      <c r="K22" s="30"/>
    </row>
    <row r="23" spans="1:11">
      <c r="A23" s="27"/>
      <c r="B23" s="28"/>
      <c r="C23" s="29" t="s">
        <v>66</v>
      </c>
      <c r="D23" s="10"/>
      <c r="E23" s="10"/>
      <c r="F23" s="10"/>
      <c r="G23" s="10"/>
      <c r="H23" s="10"/>
      <c r="I23" s="10"/>
      <c r="J23" s="10"/>
      <c r="K23" s="30"/>
    </row>
    <row r="24" spans="1:11">
      <c r="A24" s="27"/>
      <c r="B24" s="28"/>
      <c r="C24" s="32" t="s">
        <v>67</v>
      </c>
      <c r="D24" s="10"/>
      <c r="E24" s="10"/>
      <c r="F24" s="10"/>
      <c r="G24" s="10"/>
      <c r="H24" s="10"/>
      <c r="I24" s="10"/>
      <c r="J24" s="10"/>
      <c r="K24" s="30"/>
    </row>
    <row r="25" spans="1:11">
      <c r="A25" s="27"/>
      <c r="B25" s="10"/>
      <c r="D25" s="10"/>
      <c r="E25" s="10"/>
      <c r="F25" s="10"/>
      <c r="G25" s="10"/>
      <c r="H25" s="10"/>
      <c r="I25" s="10"/>
      <c r="J25" s="10"/>
      <c r="K25" s="30"/>
    </row>
    <row r="26" spans="1:11">
      <c r="A26" s="27"/>
      <c r="B26" s="10"/>
      <c r="D26" s="10"/>
      <c r="E26" s="10"/>
      <c r="F26" s="10"/>
      <c r="G26" s="10"/>
      <c r="H26" s="10"/>
      <c r="I26" s="10"/>
      <c r="J26" s="10"/>
      <c r="K26" s="30"/>
    </row>
    <row r="27" spans="1:11" ht="17" thickBot="1">
      <c r="A27" s="34"/>
      <c r="B27" s="35"/>
      <c r="C27" s="45"/>
      <c r="D27" s="35"/>
      <c r="E27" s="35"/>
      <c r="F27" s="35"/>
      <c r="G27" s="35"/>
      <c r="H27" s="35"/>
      <c r="I27" s="35"/>
      <c r="J27" s="35"/>
      <c r="K27" s="37"/>
    </row>
    <row r="28" spans="1:11">
      <c r="A28" s="10"/>
      <c r="B28" s="10"/>
      <c r="C28" s="47"/>
      <c r="D28" s="10"/>
      <c r="E28" s="10"/>
      <c r="F28" s="10"/>
      <c r="G28" s="10"/>
      <c r="H28" s="10"/>
      <c r="I28" s="10"/>
      <c r="J28" s="10"/>
      <c r="K28" s="10"/>
    </row>
  </sheetData>
  <mergeCells count="5">
    <mergeCell ref="B6:C6"/>
    <mergeCell ref="B8:C8"/>
    <mergeCell ref="B9:C9"/>
    <mergeCell ref="B4:C4"/>
    <mergeCell ref="B5:C5"/>
  </mergeCells>
  <phoneticPr fontId="11" type="noConversion"/>
  <printOptions horizontalCentered="1" verticalCentered="1"/>
  <pageMargins left="0.25" right="0.25" top="1" bottom="1" header="0.5" footer="0.5"/>
  <pageSetup scale="80" orientation="landscape" horizontalDpi="4294967292" verticalDpi="4294967292"/>
  <headerFooter>
    <oddFooter>&amp;C&amp;K00000003_24_2017 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125" zoomScaleNormal="125" zoomScalePageLayoutView="125" workbookViewId="0">
      <selection activeCell="A2" sqref="A2:K2"/>
    </sheetView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</cols>
  <sheetData>
    <row r="1" spans="1:11">
      <c r="A1" s="10"/>
      <c r="B1" s="10"/>
      <c r="C1" s="47"/>
      <c r="D1" s="10"/>
      <c r="E1" s="10"/>
      <c r="F1" s="10"/>
      <c r="G1" s="10"/>
      <c r="H1" s="10"/>
      <c r="I1" s="10"/>
      <c r="J1" s="10"/>
      <c r="K1" s="10"/>
    </row>
    <row r="2" spans="1:11" ht="18">
      <c r="A2" s="86" t="s">
        <v>108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ht="17" thickBot="1">
      <c r="A3" s="10"/>
      <c r="B3" s="10"/>
      <c r="C3" s="47"/>
      <c r="D3" s="10"/>
      <c r="E3" s="10"/>
      <c r="F3" s="10"/>
      <c r="G3" s="10"/>
      <c r="H3" s="10"/>
      <c r="I3" s="10"/>
      <c r="J3" s="10"/>
      <c r="K3" s="10"/>
    </row>
    <row r="4" spans="1:11">
      <c r="A4" s="10"/>
      <c r="B4" s="4"/>
      <c r="C4" s="5"/>
      <c r="D4" s="5"/>
      <c r="E4" s="5"/>
      <c r="F4" s="6" t="s">
        <v>2</v>
      </c>
      <c r="G4" s="5"/>
      <c r="H4" s="6" t="s">
        <v>3</v>
      </c>
      <c r="I4" s="51"/>
      <c r="J4" s="6" t="s">
        <v>4</v>
      </c>
      <c r="K4" s="10"/>
    </row>
    <row r="5" spans="1:11">
      <c r="A5" s="10"/>
      <c r="B5" s="87" t="s">
        <v>69</v>
      </c>
      <c r="C5" s="88"/>
      <c r="D5" s="88"/>
      <c r="E5" s="89"/>
      <c r="F5" s="9" t="s">
        <v>6</v>
      </c>
      <c r="G5" s="8"/>
      <c r="H5" s="9" t="s">
        <v>6</v>
      </c>
      <c r="I5" s="52"/>
      <c r="J5" s="9" t="s">
        <v>6</v>
      </c>
      <c r="K5" s="10"/>
    </row>
    <row r="6" spans="1:11" ht="17" thickBot="1">
      <c r="A6" s="10"/>
      <c r="B6" s="7"/>
      <c r="C6" s="83" t="s">
        <v>70</v>
      </c>
      <c r="D6" s="82"/>
      <c r="E6" s="8"/>
      <c r="F6" s="9" t="s">
        <v>8</v>
      </c>
      <c r="G6" s="8"/>
      <c r="H6" s="9" t="s">
        <v>9</v>
      </c>
      <c r="I6" s="52"/>
      <c r="J6" s="9" t="s">
        <v>9</v>
      </c>
      <c r="K6" s="10"/>
    </row>
    <row r="7" spans="1:11" ht="17" thickBot="1">
      <c r="A7" s="10"/>
      <c r="B7" s="7"/>
      <c r="C7" s="83" t="s">
        <v>10</v>
      </c>
      <c r="D7" s="78"/>
      <c r="E7" s="8"/>
      <c r="F7" s="9" t="s">
        <v>11</v>
      </c>
      <c r="G7" s="8"/>
      <c r="H7" s="11">
        <v>69</v>
      </c>
      <c r="I7" s="52"/>
      <c r="J7" s="11">
        <v>85</v>
      </c>
      <c r="K7" s="10"/>
    </row>
    <row r="8" spans="1:11" ht="17" thickBot="1">
      <c r="A8" s="10"/>
      <c r="B8" s="7"/>
      <c r="C8" s="8"/>
      <c r="D8" s="8"/>
      <c r="E8" s="8"/>
      <c r="F8" s="13"/>
      <c r="G8" s="14"/>
      <c r="H8" s="15"/>
      <c r="I8" s="52"/>
      <c r="J8" s="15"/>
      <c r="K8" s="10"/>
    </row>
    <row r="9" spans="1:11" ht="17" thickBot="1">
      <c r="A9" s="10"/>
      <c r="B9" s="16" t="s">
        <v>12</v>
      </c>
      <c r="C9" s="17"/>
      <c r="D9" s="17"/>
      <c r="E9" s="17"/>
      <c r="F9" s="18">
        <v>150700</v>
      </c>
      <c r="G9" s="17"/>
      <c r="H9" s="19">
        <f>(F9*H7)/100000</f>
        <v>103.983</v>
      </c>
      <c r="I9" s="54"/>
      <c r="J9" s="19">
        <f>(J7*F9)/100000</f>
        <v>128.095</v>
      </c>
      <c r="K9" s="10"/>
    </row>
    <row r="10" spans="1:11" ht="17" thickBot="1">
      <c r="A10" s="10"/>
      <c r="B10" s="7"/>
      <c r="C10" s="8"/>
      <c r="D10" s="8"/>
      <c r="E10" s="8"/>
      <c r="F10" s="21"/>
      <c r="G10" s="8"/>
      <c r="H10" s="22"/>
      <c r="I10" s="52"/>
      <c r="J10" s="22"/>
      <c r="K10" s="10"/>
    </row>
    <row r="11" spans="1:11" ht="17" thickBot="1">
      <c r="A11" s="10"/>
      <c r="B11" s="16" t="s">
        <v>13</v>
      </c>
      <c r="C11" s="17"/>
      <c r="D11" s="17"/>
      <c r="E11" s="17"/>
      <c r="F11" s="18">
        <v>412300</v>
      </c>
      <c r="G11" s="17"/>
      <c r="H11" s="19">
        <f>(F11*H7)/100000</f>
        <v>284.48700000000002</v>
      </c>
      <c r="I11" s="54"/>
      <c r="J11" s="19">
        <f>(J7*F11)/100000</f>
        <v>350.45499999999998</v>
      </c>
      <c r="K11" s="10"/>
    </row>
    <row r="12" spans="1:11" ht="17" thickBot="1">
      <c r="A12" s="10"/>
      <c r="B12" s="7"/>
      <c r="C12" s="8"/>
      <c r="D12" s="8"/>
      <c r="E12" s="8"/>
      <c r="F12" s="9"/>
      <c r="G12" s="8"/>
      <c r="H12" s="22"/>
      <c r="I12" s="52"/>
      <c r="J12" s="22"/>
      <c r="K12" s="10"/>
    </row>
    <row r="13" spans="1:11" ht="17" thickBot="1">
      <c r="A13" s="10"/>
      <c r="B13" s="16" t="s">
        <v>14</v>
      </c>
      <c r="C13" s="17"/>
      <c r="D13" s="17"/>
      <c r="E13" s="17"/>
      <c r="F13" s="18">
        <v>322200</v>
      </c>
      <c r="G13" s="17"/>
      <c r="H13" s="19">
        <f>(F13*H7)/100000</f>
        <v>222.31800000000001</v>
      </c>
      <c r="I13" s="54"/>
      <c r="J13" s="19">
        <f>(J7*F13)/100000</f>
        <v>273.87</v>
      </c>
      <c r="K13" s="10"/>
    </row>
    <row r="14" spans="1:11">
      <c r="A14" s="40"/>
      <c r="B14" s="2"/>
      <c r="C14" s="3"/>
      <c r="D14" s="2"/>
      <c r="E14" s="2"/>
      <c r="F14" s="2"/>
      <c r="G14" s="2"/>
      <c r="H14" s="2"/>
      <c r="I14" s="2"/>
      <c r="J14" s="2"/>
      <c r="K14" s="42"/>
    </row>
    <row r="15" spans="1:11" s="1" customFormat="1" ht="14">
      <c r="A15" s="43"/>
      <c r="B15" s="28" t="s">
        <v>15</v>
      </c>
      <c r="C15" s="29" t="s">
        <v>71</v>
      </c>
      <c r="D15" s="28"/>
      <c r="E15" s="28"/>
      <c r="F15" s="28"/>
      <c r="G15" s="28"/>
      <c r="H15" s="28"/>
      <c r="I15" s="28"/>
      <c r="J15" s="28"/>
      <c r="K15" s="44"/>
    </row>
    <row r="16" spans="1:11">
      <c r="A16" s="27"/>
      <c r="B16" s="28"/>
      <c r="C16" s="32"/>
      <c r="D16" s="10"/>
      <c r="E16" s="10"/>
      <c r="F16" s="10"/>
      <c r="G16" s="10"/>
      <c r="H16" s="10"/>
      <c r="I16" s="10"/>
      <c r="J16" s="10"/>
      <c r="K16" s="30"/>
    </row>
    <row r="17" spans="1:11">
      <c r="A17" s="27"/>
      <c r="B17" s="28"/>
      <c r="C17" s="29"/>
      <c r="D17" s="10"/>
      <c r="E17" s="10"/>
      <c r="F17" s="10"/>
      <c r="G17" s="10"/>
      <c r="H17" s="10"/>
      <c r="I17" s="10"/>
      <c r="J17" s="10"/>
      <c r="K17" s="30"/>
    </row>
    <row r="18" spans="1:11">
      <c r="A18" s="27"/>
      <c r="B18" s="28" t="s">
        <v>22</v>
      </c>
      <c r="C18" s="29" t="s">
        <v>72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28"/>
      <c r="C19" s="29" t="s">
        <v>73</v>
      </c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/>
      <c r="C20" s="32" t="s">
        <v>74</v>
      </c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/>
      <c r="C21" s="32" t="s">
        <v>75</v>
      </c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29" t="s">
        <v>76</v>
      </c>
      <c r="D22" s="10"/>
      <c r="E22" s="10"/>
      <c r="F22" s="10"/>
      <c r="G22" s="10"/>
      <c r="H22" s="10"/>
      <c r="I22" s="10"/>
      <c r="J22" s="10"/>
      <c r="K22" s="30"/>
    </row>
    <row r="23" spans="1:11" ht="17" thickBot="1">
      <c r="A23" s="34"/>
      <c r="B23" s="35"/>
      <c r="C23" s="45"/>
      <c r="D23" s="35"/>
      <c r="E23" s="35"/>
      <c r="F23" s="35"/>
      <c r="G23" s="35"/>
      <c r="H23" s="35"/>
      <c r="I23" s="35"/>
      <c r="J23" s="35"/>
      <c r="K23" s="37"/>
    </row>
    <row r="24" spans="1:11">
      <c r="A24" s="10"/>
      <c r="B24" s="10"/>
      <c r="C24" s="55"/>
      <c r="D24" s="10"/>
      <c r="E24" s="10"/>
      <c r="F24" s="10"/>
      <c r="G24" s="10"/>
      <c r="H24" s="10"/>
      <c r="I24" s="10"/>
      <c r="J24" s="10"/>
      <c r="K24" s="10"/>
    </row>
  </sheetData>
  <mergeCells count="4">
    <mergeCell ref="A2:K2"/>
    <mergeCell ref="B5:E5"/>
    <mergeCell ref="C6:D6"/>
    <mergeCell ref="C7:D7"/>
  </mergeCells>
  <phoneticPr fontId="11" type="noConversion"/>
  <printOptions horizontalCentered="1" verticalCentered="1"/>
  <pageMargins left="0.25" right="0.25" top="1" bottom="1" header="0.5" footer="0.5"/>
  <pageSetup scale="80" orientation="landscape" horizontalDpi="4294967292" verticalDpi="4294967292"/>
  <headerFooter>
    <oddFooter>&amp;C&amp;K00000003_24_2017 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B1" zoomScale="125" zoomScaleNormal="125" zoomScalePageLayoutView="125" workbookViewId="0">
      <selection activeCell="C2" sqref="C2"/>
    </sheetView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</cols>
  <sheetData>
    <row r="1" spans="1:11">
      <c r="A1" s="10"/>
      <c r="B1" s="10"/>
      <c r="C1" s="55"/>
      <c r="D1" s="10"/>
      <c r="E1" s="10"/>
      <c r="F1" s="10"/>
      <c r="G1" s="10"/>
      <c r="H1" s="10"/>
      <c r="I1" s="10"/>
      <c r="J1" s="10"/>
      <c r="K1" s="10"/>
    </row>
    <row r="2" spans="1:11" ht="18">
      <c r="A2" s="10"/>
      <c r="B2" s="10"/>
      <c r="C2" s="74" t="s">
        <v>109</v>
      </c>
      <c r="D2" s="28"/>
      <c r="E2" s="10"/>
      <c r="F2" s="10"/>
      <c r="G2" s="10"/>
      <c r="H2" s="10"/>
      <c r="I2" s="10"/>
      <c r="J2" s="10"/>
      <c r="K2" s="10"/>
    </row>
    <row r="3" spans="1:11" ht="17" thickBot="1"/>
    <row r="4" spans="1:11">
      <c r="B4" s="4"/>
      <c r="C4" s="5"/>
      <c r="D4" s="5"/>
      <c r="E4" s="5"/>
      <c r="F4" s="6" t="s">
        <v>2</v>
      </c>
      <c r="G4" s="5"/>
      <c r="H4" s="6" t="s">
        <v>3</v>
      </c>
      <c r="I4" s="51"/>
      <c r="J4" s="6" t="s">
        <v>4</v>
      </c>
    </row>
    <row r="5" spans="1:11">
      <c r="B5" s="87" t="s">
        <v>78</v>
      </c>
      <c r="C5" s="88"/>
      <c r="D5" s="88"/>
      <c r="E5" s="89"/>
      <c r="F5" s="9" t="s">
        <v>6</v>
      </c>
      <c r="G5" s="8"/>
      <c r="H5" s="9" t="s">
        <v>6</v>
      </c>
      <c r="I5" s="52"/>
      <c r="J5" s="9" t="s">
        <v>6</v>
      </c>
    </row>
    <row r="6" spans="1:11" ht="17" thickBot="1">
      <c r="B6" s="90" t="s">
        <v>79</v>
      </c>
      <c r="C6" s="88"/>
      <c r="D6" s="88"/>
      <c r="E6" s="89"/>
      <c r="F6" s="9" t="s">
        <v>8</v>
      </c>
      <c r="G6" s="8"/>
      <c r="H6" s="9" t="s">
        <v>9</v>
      </c>
      <c r="I6" s="52"/>
      <c r="J6" s="9" t="s">
        <v>9</v>
      </c>
    </row>
    <row r="7" spans="1:11" ht="17" thickBot="1">
      <c r="B7" s="7"/>
      <c r="C7" s="83" t="s">
        <v>10</v>
      </c>
      <c r="D7" s="78"/>
      <c r="E7" s="8"/>
      <c r="F7" s="9" t="s">
        <v>11</v>
      </c>
      <c r="G7" s="8"/>
      <c r="H7" s="11">
        <v>45</v>
      </c>
      <c r="I7" s="52"/>
      <c r="J7" s="11">
        <v>52</v>
      </c>
    </row>
    <row r="8" spans="1:11" ht="17" thickBot="1">
      <c r="B8" s="7"/>
      <c r="C8" s="8"/>
      <c r="D8" s="8"/>
      <c r="E8" s="8"/>
      <c r="F8" s="13"/>
      <c r="G8" s="14"/>
      <c r="H8" s="15"/>
      <c r="I8" s="52"/>
      <c r="J8" s="15"/>
    </row>
    <row r="9" spans="1:11" ht="17" thickBot="1">
      <c r="B9" s="16" t="s">
        <v>12</v>
      </c>
      <c r="C9" s="17"/>
      <c r="D9" s="17"/>
      <c r="E9" s="17"/>
      <c r="F9" s="18">
        <v>150700</v>
      </c>
      <c r="G9" s="17"/>
      <c r="H9" s="19">
        <f>(F9*H7)/100000</f>
        <v>67.814999999999998</v>
      </c>
      <c r="I9" s="54"/>
      <c r="J9" s="19">
        <f>(J7*F9)/100000</f>
        <v>78.364000000000004</v>
      </c>
    </row>
    <row r="10" spans="1:11" ht="17" thickBot="1">
      <c r="B10" s="7"/>
      <c r="C10" s="8"/>
      <c r="D10" s="8"/>
      <c r="E10" s="8"/>
      <c r="F10" s="21"/>
      <c r="G10" s="8"/>
      <c r="H10" s="22"/>
      <c r="I10" s="52"/>
      <c r="J10" s="22"/>
    </row>
    <row r="11" spans="1:11" ht="17" thickBot="1">
      <c r="B11" s="16" t="s">
        <v>13</v>
      </c>
      <c r="C11" s="17"/>
      <c r="D11" s="17"/>
      <c r="E11" s="17"/>
      <c r="F11" s="18">
        <v>412300</v>
      </c>
      <c r="G11" s="17"/>
      <c r="H11" s="19">
        <f>(F11*H7)/100000</f>
        <v>185.535</v>
      </c>
      <c r="I11" s="54"/>
      <c r="J11" s="19">
        <f>(J7*F11)/100000</f>
        <v>214.39599999999999</v>
      </c>
    </row>
    <row r="12" spans="1:11" ht="17" thickBot="1">
      <c r="B12" s="7"/>
      <c r="C12" s="8"/>
      <c r="D12" s="8"/>
      <c r="E12" s="8"/>
      <c r="F12" s="9"/>
      <c r="G12" s="8"/>
      <c r="H12" s="22"/>
      <c r="I12" s="52"/>
      <c r="J12" s="22"/>
    </row>
    <row r="13" spans="1:11" ht="17" thickBot="1">
      <c r="B13" s="16" t="s">
        <v>14</v>
      </c>
      <c r="C13" s="17"/>
      <c r="D13" s="17"/>
      <c r="E13" s="17"/>
      <c r="F13" s="18">
        <v>322200</v>
      </c>
      <c r="G13" s="17"/>
      <c r="H13" s="19">
        <f>(F13*H7)/100000</f>
        <v>144.99</v>
      </c>
      <c r="I13" s="54"/>
      <c r="J13" s="19">
        <f>(J7*F13)/100000</f>
        <v>167.54400000000001</v>
      </c>
    </row>
    <row r="14" spans="1:11">
      <c r="A14" s="40"/>
      <c r="B14" s="2"/>
      <c r="C14" s="3"/>
      <c r="D14" s="2"/>
      <c r="E14" s="2"/>
      <c r="F14" s="2"/>
      <c r="G14" s="2"/>
      <c r="H14" s="2"/>
      <c r="I14" s="2"/>
      <c r="J14" s="2"/>
      <c r="K14" s="42"/>
    </row>
    <row r="15" spans="1:11" s="1" customFormat="1" ht="14">
      <c r="A15" s="43"/>
      <c r="C15" s="29"/>
      <c r="D15" s="28"/>
      <c r="E15" s="28"/>
      <c r="F15" s="28"/>
      <c r="G15" s="28"/>
      <c r="H15" s="28"/>
      <c r="I15" s="28"/>
      <c r="J15" s="28"/>
      <c r="K15" s="44"/>
    </row>
    <row r="16" spans="1:11">
      <c r="A16" s="27"/>
      <c r="B16" s="28" t="s">
        <v>15</v>
      </c>
      <c r="C16" s="32"/>
      <c r="D16" s="10"/>
      <c r="E16" s="10"/>
      <c r="F16" s="10"/>
      <c r="G16" s="10"/>
      <c r="H16" s="10"/>
      <c r="I16" s="10"/>
      <c r="J16" s="10"/>
      <c r="K16" s="30"/>
    </row>
    <row r="17" spans="1:11">
      <c r="A17" s="27"/>
      <c r="B17" s="28"/>
      <c r="C17" s="29"/>
      <c r="D17" s="10"/>
      <c r="E17" s="10"/>
      <c r="F17" s="10"/>
      <c r="G17" s="10"/>
      <c r="H17" s="10"/>
      <c r="I17" s="10"/>
      <c r="J17" s="10"/>
      <c r="K17" s="30"/>
    </row>
    <row r="18" spans="1:11">
      <c r="A18" s="27"/>
      <c r="B18" s="28" t="s">
        <v>22</v>
      </c>
      <c r="C18" s="29" t="s">
        <v>80</v>
      </c>
      <c r="D18" s="10"/>
      <c r="E18" s="10"/>
      <c r="F18" s="10"/>
      <c r="G18" s="10"/>
      <c r="H18" s="10"/>
      <c r="I18" s="10"/>
      <c r="J18" s="10"/>
      <c r="K18" s="30"/>
    </row>
    <row r="19" spans="1:11">
      <c r="A19" s="27"/>
      <c r="B19" s="1"/>
      <c r="C19" s="29" t="s">
        <v>81</v>
      </c>
      <c r="D19" s="10"/>
      <c r="E19" s="10"/>
      <c r="F19" s="10"/>
      <c r="G19" s="10"/>
      <c r="H19" s="10"/>
      <c r="I19" s="10"/>
      <c r="J19" s="10"/>
      <c r="K19" s="30"/>
    </row>
    <row r="20" spans="1:11">
      <c r="A20" s="27"/>
      <c r="B20" s="28"/>
      <c r="C20" s="29" t="s">
        <v>82</v>
      </c>
      <c r="D20" s="10"/>
      <c r="E20" s="10"/>
      <c r="F20" s="10"/>
      <c r="G20" s="10"/>
      <c r="H20" s="10"/>
      <c r="I20" s="10"/>
      <c r="J20" s="10"/>
      <c r="K20" s="30"/>
    </row>
    <row r="21" spans="1:11">
      <c r="A21" s="27"/>
      <c r="B21" s="28"/>
      <c r="C21" s="29" t="s">
        <v>83</v>
      </c>
      <c r="D21" s="10"/>
      <c r="E21" s="10"/>
      <c r="F21" s="10"/>
      <c r="G21" s="10"/>
      <c r="H21" s="10"/>
      <c r="I21" s="10"/>
      <c r="J21" s="10"/>
      <c r="K21" s="30"/>
    </row>
    <row r="22" spans="1:11">
      <c r="A22" s="27"/>
      <c r="B22" s="28"/>
      <c r="C22" s="32" t="s">
        <v>84</v>
      </c>
      <c r="D22" s="10"/>
      <c r="E22" s="10"/>
      <c r="F22" s="10"/>
      <c r="G22" s="10"/>
      <c r="H22" s="10"/>
      <c r="I22" s="10"/>
      <c r="J22" s="10"/>
      <c r="K22" s="30"/>
    </row>
    <row r="23" spans="1:11">
      <c r="A23" s="27"/>
      <c r="B23" s="28"/>
      <c r="C23" s="32" t="s">
        <v>85</v>
      </c>
      <c r="D23" s="10"/>
      <c r="E23" s="10"/>
      <c r="F23" s="10"/>
      <c r="G23" s="10"/>
      <c r="H23" s="10"/>
      <c r="I23" s="10"/>
      <c r="J23" s="10"/>
      <c r="K23" s="30"/>
    </row>
    <row r="24" spans="1:11">
      <c r="A24" s="27"/>
      <c r="B24" s="28"/>
      <c r="C24" s="32" t="s">
        <v>86</v>
      </c>
      <c r="D24" s="10"/>
      <c r="E24" s="10"/>
      <c r="F24" s="10"/>
      <c r="G24" s="10"/>
      <c r="H24" s="10"/>
      <c r="I24" s="10"/>
      <c r="J24" s="10"/>
      <c r="K24" s="30"/>
    </row>
    <row r="25" spans="1:11">
      <c r="A25" s="27"/>
      <c r="B25" s="28"/>
      <c r="C25" s="32" t="s">
        <v>87</v>
      </c>
      <c r="D25" s="10"/>
      <c r="E25" s="10"/>
      <c r="F25" s="10"/>
      <c r="G25" s="10"/>
      <c r="H25" s="10"/>
      <c r="I25" s="10"/>
      <c r="J25" s="10"/>
      <c r="K25" s="30"/>
    </row>
    <row r="26" spans="1:11">
      <c r="A26" s="27"/>
      <c r="B26" s="28"/>
      <c r="C26" s="32" t="s">
        <v>88</v>
      </c>
      <c r="D26" s="10"/>
      <c r="E26" s="10"/>
      <c r="F26" s="10"/>
      <c r="G26" s="10"/>
      <c r="H26" s="10"/>
      <c r="I26" s="10"/>
      <c r="J26" s="10"/>
      <c r="K26" s="30"/>
    </row>
    <row r="27" spans="1:11">
      <c r="A27" s="27"/>
      <c r="B27" s="28"/>
      <c r="C27" s="32" t="s">
        <v>89</v>
      </c>
      <c r="D27" s="10"/>
      <c r="E27" s="10"/>
      <c r="F27" s="10"/>
      <c r="G27" s="10"/>
      <c r="H27" s="10"/>
      <c r="I27" s="10"/>
      <c r="J27" s="10"/>
      <c r="K27" s="30"/>
    </row>
    <row r="28" spans="1:11">
      <c r="A28" s="27"/>
      <c r="B28" s="28"/>
      <c r="C28" s="32" t="s">
        <v>90</v>
      </c>
      <c r="D28" s="10"/>
      <c r="E28" s="10"/>
      <c r="F28" s="10"/>
      <c r="G28" s="10"/>
      <c r="H28" s="10"/>
      <c r="I28" s="10"/>
      <c r="J28" s="10"/>
      <c r="K28" s="30"/>
    </row>
    <row r="29" spans="1:11">
      <c r="A29" s="27"/>
      <c r="B29" s="28"/>
      <c r="C29" s="29" t="s">
        <v>91</v>
      </c>
      <c r="D29" s="10"/>
      <c r="E29" s="10"/>
      <c r="F29" s="10"/>
      <c r="G29" s="10"/>
      <c r="H29" s="10"/>
      <c r="I29" s="10"/>
      <c r="J29" s="10"/>
      <c r="K29" s="30"/>
    </row>
    <row r="30" spans="1:11">
      <c r="A30" s="27"/>
      <c r="B30" s="10"/>
      <c r="C30" s="29" t="s">
        <v>92</v>
      </c>
      <c r="D30" s="10"/>
      <c r="E30" s="10"/>
      <c r="F30" s="10"/>
      <c r="G30" s="10"/>
      <c r="H30" s="10"/>
      <c r="I30" s="10"/>
      <c r="J30" s="10"/>
      <c r="K30" s="30"/>
    </row>
    <row r="31" spans="1:11" ht="17" thickBot="1">
      <c r="A31" s="34"/>
      <c r="B31" s="35"/>
      <c r="C31" s="45"/>
      <c r="D31" s="35"/>
      <c r="E31" s="35"/>
      <c r="F31" s="35"/>
      <c r="G31" s="35"/>
      <c r="H31" s="35"/>
      <c r="I31" s="35"/>
      <c r="J31" s="35"/>
      <c r="K31" s="37"/>
    </row>
  </sheetData>
  <mergeCells count="3">
    <mergeCell ref="B5:E5"/>
    <mergeCell ref="B6:E6"/>
    <mergeCell ref="C7:D7"/>
  </mergeCells>
  <phoneticPr fontId="11" type="noConversion"/>
  <printOptions horizontalCentered="1" verticalCentered="1"/>
  <pageMargins left="0.25" right="0.25" top="1" bottom="1" header="0.5" footer="0.5"/>
  <pageSetup scale="80" orientation="landscape" horizontalDpi="4294967292" verticalDpi="4294967292"/>
  <headerFooter>
    <oddFooter>&amp;C&amp;K00000003_24_2017  DRAFT ONLY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="125" zoomScaleNormal="125" zoomScalePageLayoutView="125" workbookViewId="0"/>
  </sheetViews>
  <sheetFormatPr baseColWidth="10" defaultRowHeight="16" x14ac:dyDescent="0"/>
  <cols>
    <col min="1" max="1" width="9" customWidth="1"/>
    <col min="3" max="3" width="9.125" style="38" customWidth="1"/>
    <col min="4" max="4" width="9" bestFit="1" customWidth="1"/>
    <col min="9" max="9" width="11.375" customWidth="1"/>
    <col min="10" max="10" width="11.25" customWidth="1"/>
  </cols>
  <sheetData>
    <row r="1" spans="1:10" ht="17" thickBot="1"/>
    <row r="2" spans="1:10" ht="29" thickBot="1">
      <c r="A2" s="23"/>
      <c r="B2" s="2"/>
      <c r="C2" s="2"/>
      <c r="D2" s="2"/>
      <c r="E2" s="2"/>
      <c r="F2" s="56" t="s">
        <v>93</v>
      </c>
      <c r="G2" s="57" t="s">
        <v>94</v>
      </c>
      <c r="H2" s="58" t="s">
        <v>95</v>
      </c>
      <c r="I2" s="59" t="s">
        <v>96</v>
      </c>
      <c r="J2" s="59" t="s">
        <v>97</v>
      </c>
    </row>
    <row r="3" spans="1:10" ht="17" thickBot="1">
      <c r="A3" s="60" t="s">
        <v>0</v>
      </c>
      <c r="B3" s="61" t="s">
        <v>98</v>
      </c>
      <c r="C3" s="62"/>
      <c r="D3" s="62"/>
      <c r="E3" s="62"/>
      <c r="F3" s="63">
        <v>7000000</v>
      </c>
      <c r="G3" s="64">
        <v>64</v>
      </c>
      <c r="H3" s="65">
        <v>2</v>
      </c>
      <c r="I3" s="66">
        <v>101</v>
      </c>
      <c r="J3" s="66">
        <v>170</v>
      </c>
    </row>
    <row r="4" spans="1:10" ht="17" thickBot="1">
      <c r="A4" s="43"/>
      <c r="B4" s="28"/>
      <c r="C4" s="10"/>
      <c r="D4" s="10"/>
      <c r="E4" s="10"/>
      <c r="F4" s="67"/>
      <c r="G4" s="68"/>
      <c r="H4" s="69"/>
      <c r="I4" s="75"/>
      <c r="J4" s="75"/>
    </row>
    <row r="5" spans="1:10" ht="17" thickBot="1">
      <c r="A5" s="60" t="s">
        <v>30</v>
      </c>
      <c r="B5" s="61" t="s">
        <v>31</v>
      </c>
      <c r="C5" s="62"/>
      <c r="D5" s="62"/>
      <c r="E5" s="62"/>
      <c r="F5" s="63">
        <v>5500000</v>
      </c>
      <c r="G5" s="64">
        <v>64</v>
      </c>
      <c r="H5" s="65">
        <v>2</v>
      </c>
      <c r="I5" s="66">
        <v>79</v>
      </c>
      <c r="J5" s="66">
        <v>148</v>
      </c>
    </row>
    <row r="6" spans="1:10" ht="17" thickBot="1">
      <c r="A6" s="43"/>
      <c r="B6" s="28"/>
      <c r="C6" s="10"/>
      <c r="D6" s="10"/>
      <c r="E6" s="10"/>
      <c r="F6" s="67"/>
      <c r="G6" s="68"/>
      <c r="H6" s="69"/>
      <c r="I6" s="76"/>
      <c r="J6" s="76"/>
    </row>
    <row r="7" spans="1:10" ht="17" thickBot="1">
      <c r="A7" s="60" t="s">
        <v>40</v>
      </c>
      <c r="B7" s="61" t="s">
        <v>41</v>
      </c>
      <c r="C7" s="62"/>
      <c r="D7" s="62"/>
      <c r="E7" s="62"/>
      <c r="F7" s="63">
        <v>3000000</v>
      </c>
      <c r="G7" s="64">
        <v>20</v>
      </c>
      <c r="H7" s="65">
        <v>1</v>
      </c>
      <c r="I7" s="66">
        <v>44</v>
      </c>
      <c r="J7" s="66">
        <v>113</v>
      </c>
    </row>
    <row r="8" spans="1:10" ht="17" thickBot="1">
      <c r="A8" s="43"/>
      <c r="B8" s="28"/>
      <c r="C8" s="10"/>
      <c r="D8" s="10"/>
      <c r="E8" s="10"/>
      <c r="F8" s="67"/>
      <c r="G8" s="68"/>
      <c r="H8" s="69"/>
      <c r="I8" s="75"/>
      <c r="J8" s="75"/>
    </row>
    <row r="9" spans="1:10" ht="17" thickBot="1">
      <c r="A9" s="60" t="s">
        <v>51</v>
      </c>
      <c r="B9" s="61" t="s">
        <v>52</v>
      </c>
      <c r="C9" s="62"/>
      <c r="D9" s="62"/>
      <c r="E9" s="62"/>
      <c r="F9" s="63">
        <v>2000000</v>
      </c>
      <c r="G9" s="64">
        <v>20</v>
      </c>
      <c r="H9" s="65">
        <v>1</v>
      </c>
      <c r="I9" s="66">
        <v>29</v>
      </c>
      <c r="J9" s="66">
        <v>98</v>
      </c>
    </row>
    <row r="10" spans="1:10" ht="17" thickBot="1">
      <c r="A10" s="43"/>
      <c r="B10" s="28"/>
      <c r="C10" s="10"/>
      <c r="D10" s="10"/>
      <c r="E10" s="10"/>
      <c r="F10" s="67"/>
      <c r="G10" s="68"/>
      <c r="H10" s="69"/>
      <c r="I10" s="76"/>
      <c r="J10" s="76"/>
    </row>
    <row r="11" spans="1:10" ht="17" thickBot="1">
      <c r="A11" s="60" t="s">
        <v>56</v>
      </c>
      <c r="B11" s="70" t="s">
        <v>99</v>
      </c>
      <c r="C11" s="62"/>
      <c r="D11" s="62"/>
      <c r="E11" s="62"/>
      <c r="F11" s="63">
        <v>6000000</v>
      </c>
      <c r="G11" s="64">
        <v>64</v>
      </c>
      <c r="H11" s="65">
        <v>10</v>
      </c>
      <c r="I11" s="66">
        <v>73</v>
      </c>
      <c r="J11" s="66">
        <v>171</v>
      </c>
    </row>
    <row r="12" spans="1:10" ht="17" thickBot="1">
      <c r="A12" s="43"/>
      <c r="B12" s="50"/>
      <c r="C12" s="10"/>
      <c r="D12" s="10"/>
      <c r="E12" s="10"/>
      <c r="F12" s="67"/>
      <c r="G12" s="68"/>
      <c r="H12" s="69"/>
      <c r="I12" s="75"/>
      <c r="J12" s="75"/>
    </row>
    <row r="13" spans="1:10" ht="17" thickBot="1">
      <c r="A13" s="60" t="s">
        <v>68</v>
      </c>
      <c r="B13" s="70" t="s">
        <v>100</v>
      </c>
      <c r="C13" s="62"/>
      <c r="D13" s="62"/>
      <c r="E13" s="62"/>
      <c r="F13" s="63">
        <v>300000</v>
      </c>
      <c r="G13" s="64">
        <v>5</v>
      </c>
      <c r="H13" s="65">
        <v>20</v>
      </c>
      <c r="I13" s="66">
        <v>69</v>
      </c>
      <c r="J13" s="66">
        <v>85</v>
      </c>
    </row>
    <row r="14" spans="1:10" ht="17" thickBot="1">
      <c r="A14" s="43"/>
      <c r="B14" s="50"/>
      <c r="C14" s="10"/>
      <c r="D14" s="10"/>
      <c r="E14" s="10"/>
      <c r="F14" s="67"/>
      <c r="G14" s="68"/>
      <c r="H14" s="69"/>
      <c r="I14" s="76"/>
      <c r="J14" s="76"/>
    </row>
    <row r="15" spans="1:10" ht="17" thickBot="1">
      <c r="A15" s="60" t="s">
        <v>77</v>
      </c>
      <c r="B15" s="71" t="s">
        <v>101</v>
      </c>
      <c r="C15" s="62"/>
      <c r="D15" s="62"/>
      <c r="E15" s="62"/>
      <c r="F15" s="63">
        <v>200000</v>
      </c>
      <c r="G15" s="64" t="s">
        <v>102</v>
      </c>
      <c r="H15" s="65">
        <v>20</v>
      </c>
      <c r="I15" s="66">
        <v>45</v>
      </c>
      <c r="J15" s="66">
        <v>52</v>
      </c>
    </row>
  </sheetData>
  <phoneticPr fontId="11" type="noConversion"/>
  <printOptions horizontalCentered="1" verticalCentered="1"/>
  <pageMargins left="0.25" right="0.25" top="1" bottom="1" header="0.5" footer="0.5"/>
  <pageSetup scale="80" orientation="landscape" horizontalDpi="4294967292" verticalDpi="4294967292"/>
  <headerFooter>
    <oddHeader>&amp;C&amp;K000000ROAD IMPROVEMENT PROJECT SUMMARY_x000D__x000D_SCENARIO COSTS_x000D_AND_x000D_TAX IMPACT_x000D__x000D_DRAFT ONLY</oddHeader>
    <oddFooter>&amp;C&amp;K00000003_24_2017  DRAFT ONLY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$7M</vt:lpstr>
      <vt:lpstr>$5.5M</vt:lpstr>
      <vt:lpstr>$3.0 M</vt:lpstr>
      <vt:lpstr>$2.0</vt:lpstr>
      <vt:lpstr>Staggered</vt:lpstr>
      <vt:lpstr>$300K</vt:lpstr>
      <vt:lpstr>$200K</vt:lpstr>
      <vt:lpstr>Summary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Van Grinsven</dc:creator>
  <cp:lastModifiedBy>Greg Van Grinsven</cp:lastModifiedBy>
  <cp:lastPrinted>2017-04-06T22:30:24Z</cp:lastPrinted>
  <dcterms:created xsi:type="dcterms:W3CDTF">2017-04-06T21:33:44Z</dcterms:created>
  <dcterms:modified xsi:type="dcterms:W3CDTF">2017-04-06T22:36:09Z</dcterms:modified>
</cp:coreProperties>
</file>